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180" windowHeight="6360" tabRatio="593"/>
  </bookViews>
  <sheets>
    <sheet name="Постановление АИП 2018" sheetId="7" r:id="rId1"/>
    <sheet name="Лист1" sheetId="9" r:id="rId2"/>
  </sheets>
  <definedNames>
    <definedName name="_xlnm.Print_Titles" localSheetId="0">'Постановление АИП 2018'!$B:$H,'Постановление АИП 2018'!$8:$12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7" i="7"/>
  <c r="F147"/>
  <c r="G147"/>
  <c r="H147"/>
  <c r="E73"/>
  <c r="F73"/>
  <c r="G73"/>
  <c r="D72"/>
  <c r="D71"/>
  <c r="D151"/>
  <c r="E106"/>
  <c r="F106"/>
  <c r="G106"/>
  <c r="H106"/>
  <c r="H73"/>
  <c r="G70"/>
  <c r="D70" s="1"/>
  <c r="D105"/>
  <c r="D104"/>
  <c r="G145"/>
  <c r="D145" s="1"/>
  <c r="G23"/>
  <c r="D37"/>
  <c r="G30"/>
  <c r="H85"/>
  <c r="E85"/>
  <c r="F85"/>
  <c r="D69"/>
  <c r="D68"/>
  <c r="D67"/>
  <c r="G85"/>
  <c r="D84"/>
  <c r="D103"/>
  <c r="D66"/>
  <c r="D65"/>
  <c r="D64"/>
  <c r="G175"/>
  <c r="G176" s="1"/>
  <c r="E176"/>
  <c r="F176"/>
  <c r="H176"/>
  <c r="D146"/>
  <c r="D63"/>
  <c r="D62"/>
  <c r="D61"/>
  <c r="D60"/>
  <c r="D59"/>
  <c r="D144"/>
  <c r="D24"/>
  <c r="D115"/>
  <c r="D116"/>
  <c r="D117"/>
  <c r="D175" l="1"/>
  <c r="D176" s="1"/>
  <c r="D58"/>
  <c r="E173" l="1"/>
  <c r="F173"/>
  <c r="G173"/>
  <c r="H173"/>
  <c r="D172"/>
  <c r="D173" s="1"/>
  <c r="D152"/>
  <c r="D150"/>
  <c r="D149"/>
  <c r="D148"/>
  <c r="E17"/>
  <c r="F17"/>
  <c r="G17"/>
  <c r="H17"/>
  <c r="D16"/>
  <c r="D17" s="1"/>
  <c r="D19" l="1"/>
  <c r="D20"/>
  <c r="D21"/>
  <c r="D165"/>
  <c r="G180"/>
  <c r="D181"/>
  <c r="E180"/>
  <c r="F180"/>
  <c r="H180"/>
  <c r="E108"/>
  <c r="F108"/>
  <c r="G108"/>
  <c r="H108"/>
  <c r="E168"/>
  <c r="F168"/>
  <c r="G168"/>
  <c r="H168"/>
  <c r="D167"/>
  <c r="D168" s="1"/>
  <c r="E166"/>
  <c r="F166"/>
  <c r="G166"/>
  <c r="H166"/>
  <c r="D156"/>
  <c r="D157"/>
  <c r="D158"/>
  <c r="D159"/>
  <c r="D160"/>
  <c r="D161"/>
  <c r="D162"/>
  <c r="D163"/>
  <c r="D164"/>
  <c r="H153"/>
  <c r="E153"/>
  <c r="F153"/>
  <c r="G153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21"/>
  <c r="E119"/>
  <c r="F119"/>
  <c r="G119"/>
  <c r="H119"/>
  <c r="D112"/>
  <c r="D113"/>
  <c r="D114"/>
  <c r="D118"/>
  <c r="D111"/>
  <c r="E109"/>
  <c r="F109"/>
  <c r="G109"/>
  <c r="H109"/>
  <c r="D107"/>
  <c r="D89"/>
  <c r="D90"/>
  <c r="D91"/>
  <c r="D92"/>
  <c r="D93"/>
  <c r="D94"/>
  <c r="D95"/>
  <c r="D96"/>
  <c r="D97"/>
  <c r="D98"/>
  <c r="D99"/>
  <c r="D100"/>
  <c r="D101"/>
  <c r="D102"/>
  <c r="D88"/>
  <c r="D76"/>
  <c r="D77"/>
  <c r="D78"/>
  <c r="D79"/>
  <c r="D80"/>
  <c r="D81"/>
  <c r="D82"/>
  <c r="D83"/>
  <c r="D75"/>
  <c r="G181"/>
  <c r="D22"/>
  <c r="D23"/>
  <c r="D25"/>
  <c r="D26"/>
  <c r="D27"/>
  <c r="D28"/>
  <c r="D29"/>
  <c r="D30"/>
  <c r="D31"/>
  <c r="D32"/>
  <c r="D33"/>
  <c r="D34"/>
  <c r="D35"/>
  <c r="D36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73" l="1"/>
  <c r="D147"/>
  <c r="D106"/>
  <c r="D109" s="1"/>
  <c r="D85"/>
  <c r="H169"/>
  <c r="F169"/>
  <c r="E169"/>
  <c r="H86"/>
  <c r="F154"/>
  <c r="F178"/>
  <c r="E86"/>
  <c r="G169"/>
  <c r="F86"/>
  <c r="D180"/>
  <c r="G86"/>
  <c r="E154"/>
  <c r="E178"/>
  <c r="G154"/>
  <c r="H154"/>
  <c r="D166"/>
  <c r="D169" s="1"/>
  <c r="G178"/>
  <c r="H178"/>
  <c r="D108"/>
  <c r="D119"/>
  <c r="F177" l="1"/>
  <c r="H177"/>
  <c r="E177"/>
  <c r="G177"/>
  <c r="E170"/>
  <c r="F170"/>
  <c r="G170"/>
  <c r="H170"/>
  <c r="D86"/>
  <c r="D153"/>
  <c r="D154" s="1"/>
  <c r="D177" l="1"/>
  <c r="D170"/>
  <c r="D178"/>
</calcChain>
</file>

<file path=xl/sharedStrings.xml><?xml version="1.0" encoding="utf-8"?>
<sst xmlns="http://schemas.openxmlformats.org/spreadsheetml/2006/main" count="179" uniqueCount="177">
  <si>
    <t>№п/п</t>
  </si>
  <si>
    <t>Средства бюджета городского округа</t>
  </si>
  <si>
    <t>Общий объем финансирования</t>
  </si>
  <si>
    <t>Приложение к постановлению администрации МО "Зеленоградский городской округ"</t>
  </si>
  <si>
    <t>Распорядитель бюджетных средств - Администрация МО "Зеленоградский городской округ"</t>
  </si>
  <si>
    <t>Средства областного бюджета</t>
  </si>
  <si>
    <t>Средства федерального бюджета</t>
  </si>
  <si>
    <t>Средства дорожного фонда</t>
  </si>
  <si>
    <t>Ремонт фасада и ремонт крыльца административного здания по ул.Ленина, д. 20 в г.Зеленоградске</t>
  </si>
  <si>
    <t>Ремонт муниципальной квартиры № 5 дома №13-а по ул. Тургенева в г.Зеленоградске</t>
  </si>
  <si>
    <t>Разработка проектно-сметной документации для реконструкции  здания Курортный проспект д. 18 в г.Зеленоградске</t>
  </si>
  <si>
    <t>Ремонт фасада здания по адресу: Курортный проспект, д. 6 в г.Зеленоградске</t>
  </si>
  <si>
    <t>Устройство ограждения территории зала борьбы по адресу: Калининградская область, г.Зеленоградск, ул.Октябрьская, дом № 4</t>
  </si>
  <si>
    <t>Обустройство участка ливнёвой канализации по ул.Осипенко в г.Зеленоградске</t>
  </si>
  <si>
    <t>Благоустройство променада и пирса в г.Зеленоградске Калининградской области</t>
  </si>
  <si>
    <t>Ремонт фасада здания МФЦ по адресу: Курортный проспект, д. 15 в г.Зеленоградске</t>
  </si>
  <si>
    <t>Ремонт лестничных пролётов в здании МАОУ «Гимназия Вектор» по адресу: ул.Тургенева, д. 5-б, в г.Зеленоградске</t>
  </si>
  <si>
    <t>Устройство спортивной площадки для занятия пляжными видами спорта по адресу: ул.Тургенева в г.Зеленоградске Калининградской области</t>
  </si>
  <si>
    <t>Электромонтажные работы по устройству подсветки зданий № 11, № 15 и № 28 по Курортному проспекту в г.Зеленоградске Калининградской области</t>
  </si>
  <si>
    <t>Реконструкция уличного освещения ул. Бровцева в г.Зеленоградске</t>
  </si>
  <si>
    <t>Ремонт кровли здания МАОУ «СОШ г. Зеленоградска»</t>
  </si>
  <si>
    <t>Газификация дома №13-а по ул. Герцена г. Зеленоградска</t>
  </si>
  <si>
    <t>Изготовление и поставка информационных табличек для городского парка в г.Зеленоградске</t>
  </si>
  <si>
    <t>Ремонт коридора, туалета и читального зала библиотеки по адресу: ул.Ленина, д.1 в г.Зеленоградске</t>
  </si>
  <si>
    <t>Обустройство закрытого коллектора по сбросу ливнёвых вод по ул.Железнодорожная (ориентир дома №№ 26 - 30) в г.Зеленоградске Калининградской области</t>
  </si>
  <si>
    <t>Ремонт фасада с утеплением зала борьбы по  ул. Октябрьская 4 в г.Зеленоградске</t>
  </si>
  <si>
    <t>Устройство чугунного ограждения и чугунных столбиков в районе ул.Володарского г.Зеленоградска</t>
  </si>
  <si>
    <t>Устройство тротуара по ул. Сибирякова в г.Зеленоградске (правая сторона)</t>
  </si>
  <si>
    <t>Поставка и установка в городском парке архитектурных форм "Грибы"</t>
  </si>
  <si>
    <t>Ремонт уличной мебели в г.Зеленоградске</t>
  </si>
  <si>
    <t>Восстановление элементов деревянного зодчества на зданиях в г.Зеленоградске Калининградской области</t>
  </si>
  <si>
    <t>Устройство въездов во дворы в г.Зеленоградске Калининградской области</t>
  </si>
  <si>
    <t>Ремонт дорожного покрытия и тротуара по ул.Пугачёва в г.Зеленоградске</t>
  </si>
  <si>
    <t>Ремонт дороги и въезда на дворовую территорию д. 11 по ул.Лермонтова в г.Зеленоградске</t>
  </si>
  <si>
    <t>Ремонт дорожного покрытия на ул. Первомайской от дома № 1 до перекрёстка с ул.Толстого дом 7 в г.Зеленоградске</t>
  </si>
  <si>
    <t>Ремонт дорожного покрытия по ул. Октябрьской и въезда во двор дома № 47 по ул.Московской в г.Зеленоградске</t>
  </si>
  <si>
    <t>Ремонт дорожного покрытия и уличного освещения на ул. Герцена в г.Зеленоградске</t>
  </si>
  <si>
    <t xml:space="preserve">Поставка материала для подсыпки дорог </t>
  </si>
  <si>
    <t xml:space="preserve">Ремонт дорожного покрытия по ул. Гагарина в г.Зеленоградске </t>
  </si>
  <si>
    <t>Ремонт кровли ВНС в пос.Колосовка</t>
  </si>
  <si>
    <t>Ремонт помещений ДК в пос.Кострово</t>
  </si>
  <si>
    <t>Экспертиза проектной документации «Капитальный ремонт автомобильных дорог в пос. Холмогоровка»</t>
  </si>
  <si>
    <t>Устройство уличного освещения по ул. Садовая в пос.Кузнецкое</t>
  </si>
  <si>
    <t>Ремонт квартиры № 2 и кровли дома 4 по ул.Гагарина в пос.Колосовка</t>
  </si>
  <si>
    <t>Ремонт КНС в пос.Колосовка</t>
  </si>
  <si>
    <t>Ремонт кровли котельной в пос.Колосовка</t>
  </si>
  <si>
    <t>Ремонт полов и кабинета информатики в МАОУ ООШ пос.Кострово</t>
  </si>
  <si>
    <t>Ремонт помещений библиотеки в пос.Кострово</t>
  </si>
  <si>
    <t>Ремонт кровли МАДОУ в пос. Холмогоровка</t>
  </si>
  <si>
    <t>итого</t>
  </si>
  <si>
    <t>Ремонт дорожного покрытия по ул. Зеленая и ул. Прохладная в пос.Откосово</t>
  </si>
  <si>
    <t>итого по Переславскому ТО</t>
  </si>
  <si>
    <t>Ремонт променада в пос. Лесной</t>
  </si>
  <si>
    <t>Ремонт автобусной остановки в пос. Рыбачий</t>
  </si>
  <si>
    <t xml:space="preserve">Установка 5-ти конструкций с досками объявлений в пос. Рыбачий, пос. Морское и пос. Лесной </t>
  </si>
  <si>
    <t>Прочистка мелиоративных каналов по ул. Победы в пос.Рыбачий</t>
  </si>
  <si>
    <t>Ремонт кровли ДК в пос.Коврово</t>
  </si>
  <si>
    <t>Ремонт фасада здания по адресу: ул. Школьная д.3 в пос.Муромское (бывший ФАП)</t>
  </si>
  <si>
    <t>Устройство уличного освещения по ул.Лесная, ул.Сосновая в пос.Куликово</t>
  </si>
  <si>
    <t>Ремонт кровли над муниципальной квартирой в доме 2 пос.Вербное</t>
  </si>
  <si>
    <t>Ремонт квартиры кв.3 дом 1 в пос.Вербное</t>
  </si>
  <si>
    <t>Устройство пешеходного перехода и тротуара по ул.Школьной в пос.Коврово</t>
  </si>
  <si>
    <t>Устройство уличного освещения по ул.Зелёная в пос.Куликово</t>
  </si>
  <si>
    <t>Устройство уличного освещения пер. Парковый д.1-4 в пос.Васильково</t>
  </si>
  <si>
    <t>Ремонт кровли, фронтона и фасада жилого дома в пос.Калиново</t>
  </si>
  <si>
    <t>Устройство уличного освещения в пос.Киевское</t>
  </si>
  <si>
    <t>Устройство пешеходного перехода по ул.Школьной в пос.Романово</t>
  </si>
  <si>
    <t>Устройство уличного освещения по ул.Степной в пос.Моховое</t>
  </si>
  <si>
    <t>Устройство тротуара (от дома инвалидов  к морю) и ямочный ремонт дорожного покрытия в пос.Заостровье</t>
  </si>
  <si>
    <t>Устройство тротуара по ул.Пионерской до границы г.Пионерский в пос.Заостровье</t>
  </si>
  <si>
    <t>Ремонт лестничных маршей в МАОУ СОШ пос.Романово</t>
  </si>
  <si>
    <t>итого по Ковровскому ТО</t>
  </si>
  <si>
    <t>Устройство тротуара по ул.Центральная в пос.Красноторовка</t>
  </si>
  <si>
    <t>Ремонт спортивного зала  в МАОУ ООШ пос.Грачёвка, ул. Школьная, дом 1-а</t>
  </si>
  <si>
    <t>Устройство ливневой канализации  в МАОУ ООШ пос.Грачёвка, ул. Школьная, дом 1-а</t>
  </si>
  <si>
    <t>Ремонт помещений библиотеки в пос.Поваровка</t>
  </si>
  <si>
    <t>Ремонт помещений библиотеки в пос.Красноторовка</t>
  </si>
  <si>
    <t xml:space="preserve">Ремонт полов в МАОУ ООШ пос.Красноторовка ул.Школьная, дом 6 </t>
  </si>
  <si>
    <t>Ремонт дорожного покрытия в пос.Поваровка переулок Каштановый</t>
  </si>
  <si>
    <t>итого по Красноторовскому ТО</t>
  </si>
  <si>
    <t>итого по г.Зеленоградску</t>
  </si>
  <si>
    <t xml:space="preserve">в том числе  дороги, из которых  </t>
  </si>
  <si>
    <t xml:space="preserve">программа ремонта дорог на селе </t>
  </si>
  <si>
    <t>АИП</t>
  </si>
  <si>
    <t xml:space="preserve">итого </t>
  </si>
  <si>
    <r>
      <t>Газификация дома № 9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 ул. Луговая в пос.Коврово</t>
    </r>
  </si>
  <si>
    <t>ИТОГО   по адресному инвестиционному перечню</t>
  </si>
  <si>
    <t>итого по дорогам Красноторовского ТО</t>
  </si>
  <si>
    <t>итоги по дорогам Ковровского ТО</t>
  </si>
  <si>
    <t>итого по ТО "Куршская коса"</t>
  </si>
  <si>
    <t>итого по дорогам Переславского ТО</t>
  </si>
  <si>
    <t>итого по дорогам г.Зеленоградска</t>
  </si>
  <si>
    <t>Ремонт фасада и ремонт крыльца административного здания по ул.Крымская, д. 5-а в г.Зеленоградске</t>
  </si>
  <si>
    <t>Поставка и установка вспомогательного помещения для хранения инвентаря пляжа инвалидов в г.Зеленоградске</t>
  </si>
  <si>
    <t>Капитальный ремонт канализационных сетей в пос. Колосовка</t>
  </si>
  <si>
    <t>Утепление фасада и ремонт полов первого этажа детского сада "Солнышко" в пос.Коврово</t>
  </si>
  <si>
    <t>Устройство тротуара по ул. Центральной и в районе школы в пос.Грачёвка</t>
  </si>
  <si>
    <t>Итого по областной инвестиционной программе</t>
  </si>
  <si>
    <t>1</t>
  </si>
  <si>
    <t>Разработка проектной и рабочей документации по объекту "Реконструкция очистных сооружений в пос.Рыбачий Зеленоградского района "</t>
  </si>
  <si>
    <t>Итого по МКУ "Плантаже"</t>
  </si>
  <si>
    <t>Устройство остановочных пунктов по ул.Лермонтова и ул.Железнодорожной в г.Зеленоградске Калининградской области</t>
  </si>
  <si>
    <t>Ремонт входной группы ДК в пос.Луговское</t>
  </si>
  <si>
    <t>Ремонт кровли и пищеблока детского сада по адресу: пос.Романово, ул. Советская, д.21</t>
  </si>
  <si>
    <t>Объекты Областной инвестиционной программы</t>
  </si>
  <si>
    <t xml:space="preserve">Подсветка пешеходных переходов в г. Зеленоградске  на ул. Тургенева (в районе ФОКа), ул. Ленина ( в районе перекрестка с ул. Бровцева), ул. Московская ( в районе памятника  С. Симкину), ул. Московкая ( в районе хостела), ул. Октябрьская ( в районе зала борьбы)  </t>
  </si>
  <si>
    <t>Разработка проектной документации на ремонт дорожного покрытия ул. Лесопарковая и ул. Пограничная в пос. Клинцовка г.Зеленоградска</t>
  </si>
  <si>
    <t>Объект "Межпоселковый газопровод высокого давления к поселкам Надеждино, Широкополье, Луговское, Новосельское, Иркутское, Киевское, Привольное" испытания, Провод-спутник, пуск газа и т.д.</t>
  </si>
  <si>
    <t>Переславский территориальный отдел</t>
  </si>
  <si>
    <t>Территориальный отдел "Куршская коса"</t>
  </si>
  <si>
    <t>Ковровский территориальный отдел</t>
  </si>
  <si>
    <t>Красноторовский территориальный отдел</t>
  </si>
  <si>
    <t>г. Зеленоградск</t>
  </si>
  <si>
    <t>Ремонт дорог в г.Зеленоградске</t>
  </si>
  <si>
    <t>Распорядитель бюджетных средств - МКУ "Плантаже"</t>
  </si>
  <si>
    <t>Ремонт кровли детского сада в пос. Муромское, расположенного в пос.Краснофлотское</t>
  </si>
  <si>
    <t>Ремонт кровли дома №21 по ул. Пролетарской в пос.Дворики</t>
  </si>
  <si>
    <t>Подготовка фасадов к покраске и установка подсветки зданий по ул.Володарского дом №7 и Курортный проспект дом №9 в г.Зеленоградске</t>
  </si>
  <si>
    <t xml:space="preserve">Поставка оборудования для пляжа в западной части (ул.Гагарина) г.Зеленоградска Калининградской области </t>
  </si>
  <si>
    <t>Распорядитель бюджетных средств - МКУ "Служба заказчика Зеленоградского ГО"</t>
  </si>
  <si>
    <t>Проверка правильности сметных расчетов</t>
  </si>
  <si>
    <t>Итого по МКУ "Служба заказчика "</t>
  </si>
  <si>
    <t xml:space="preserve">Адресный инвестиционный перечень объектов капитальных вложений муниципального образования  "Зеленоградский городской округ" на 2019 год </t>
  </si>
  <si>
    <t>Установка пожарных лестниц в количестве 7 шт. в здании МАДОУ  ЦРР № 23 "Сказка" по ул.Победы, д. 11-а в г.Зеленоградске</t>
  </si>
  <si>
    <t>Поставка контейнеров для ТБО объёмом 1,1 куб.м. в количестве 69 шт.</t>
  </si>
  <si>
    <t>Оказание услуг по корректировке проектной и рабочей документации по объекту : "Межпоселковый газопровод от АГС г.Зеленоградска к поселкам Холмы, Безымянка, Надеждино-Луговской Зеленоградского района и к индустриальному парку "Храброво"</t>
  </si>
  <si>
    <t>Художественная роспись фасадов зданий Курортный проспект 9 и Пугачёва 7 в г.Зеленоградска</t>
  </si>
  <si>
    <t>Подсветка пирса в г. Зеленоградске</t>
  </si>
  <si>
    <t xml:space="preserve">Текущий ремонт тротуаров на территории Зеленоградского городского округа(ул.Приморская,Октябрьская,Ленина(от Сибирякова до Пионерская), Пушкина, Лермонтова , городской парк, Лазаревская) </t>
  </si>
  <si>
    <t>Строительство распределительного газопровода высокого давления с установкой ШРП для подключения квартала жилой застройки "Зелёная слобода" г. Зеленоградска</t>
  </si>
  <si>
    <t>Устройство ливневого коллектора диаметром 500 мм. в п.Сосновка г.Зеленоградск II Этап</t>
  </si>
  <si>
    <t>Ремонт муниципальной квартиры № 4 дома № 37 по ул.Луговой в пос.Сосновка г.Зеленоградска Калининградской области</t>
  </si>
  <si>
    <t xml:space="preserve">Ремонт туалета и помещений котельной детской библиотеки по ул.Московской, 7 в г.Зеленоградске </t>
  </si>
  <si>
    <t xml:space="preserve">Установка досок объявлений на территории Переславского теротдела </t>
  </si>
  <si>
    <t>Ремонт тротуара по левой стороне от дома №2 по ул.Центральной до дома № 15 по ул.Взморья в пос.Лесной</t>
  </si>
  <si>
    <t xml:space="preserve">Установка досок объявления  на территории Ковровского территориального отдела </t>
  </si>
  <si>
    <t xml:space="preserve">Электромонтажные работы по ремонту наружного освещения детской площадки в пос.Заостровье Зеленоградского района Калининградской области" </t>
  </si>
  <si>
    <t>Установка конструкций с досками объявлений на территории Красноторовского теротдела</t>
  </si>
  <si>
    <t>Установка опор уличного освещения в сквере на прилегающей территории спортивной школы "Янтарь" в г.Зеленоградске Калининградской области"</t>
  </si>
  <si>
    <t>Ямочный ремонт дорог в г. Зеленоградске (улицы: Садовая, Сибирякова, 1-ый Железнодорожный пер., 1-ый Садовый пер, Победы, Бровцева,Железнодорожная, Заречная, Потемкина, Октябрьская, Курортный 3, Лесопарковая, Солнечная, Лермонтова, Московская, Ленина, Расковой)</t>
  </si>
  <si>
    <t>Ремонт полов и устройство системы вентиляции в  спортивном зале МАОУ СОШ пос.Переславское</t>
  </si>
  <si>
    <t>тыс.руб.</t>
  </si>
  <si>
    <t>Ремонт эксплуатационной скважины в пос.Холмогоровка</t>
  </si>
  <si>
    <t xml:space="preserve">Ремонт тротуара по правой стороне ул.Центральной от дома № 1 до отеля "Walde Park", от дома № 29 до дома № 35 и по левой стороне ул.Центральной от пешеходного перехода на въезде в поселок до дома № 2 по ул.Центральной в пос.Лесной </t>
  </si>
  <si>
    <t>Газоснабжение теплогенераторной ДК (фельдшерско-акушерского пункта) расположенного по адресу: пос.Куликово, ул.Пионерская, дом 19</t>
  </si>
  <si>
    <t>Ремонт эксплуатационной скважины в пос.Дворики</t>
  </si>
  <si>
    <t>Ремонт эксплуатационной скважины в пос.Переславское</t>
  </si>
  <si>
    <t xml:space="preserve">Поставка котла водогрейного и его монтажа для нужд МО "Зеленоградский городской округ" </t>
  </si>
  <si>
    <t xml:space="preserve">Установка приборов учёта выработки тепловой энергии в 4-х котельных в пос.Колосовка, пос.Кострово, пос.Переславское, пос.Рыбачий </t>
  </si>
  <si>
    <t xml:space="preserve">Ямочный ремонт ул.Заречной, ул.Крылова (перек4рёсток с Приморским проездом), 2-го Приморского пер., ул.Потёмкина (в районе домов 8, 9, 11, 17, 18, 18-б, 20-а), ул.Садовой (в районе дома 24), ул.Толстого (в районе ломов 2, 10), ул.Лесопарковой (в районе дома 3-а), ул.Победы (в районе дома 2) в г.Зеленоградске </t>
  </si>
  <si>
    <t>Поставка автомашины комбинированной дорожной для нужд МО "Зеленоградский городской округ"</t>
  </si>
  <si>
    <t>Поставка автомашины специальной с манипулятором для нужд МО "Зеленоградский городской округ"</t>
  </si>
  <si>
    <t>Поставка автомашины бортовой для нужд МО "Зеленоградский городской округ"</t>
  </si>
  <si>
    <t>Ремонт дорожного покрытия по ул.Озерной в пос.Васильково</t>
  </si>
  <si>
    <t>Ремонт дорожного покрытия по ул. Лесная и ул. Набережная пос. Заостровье</t>
  </si>
  <si>
    <t>Ремонт дорожного покрытия по ул. Лесная в пос.Куликово</t>
  </si>
  <si>
    <t>Ремонт дорожного покрытия пос. Коврово ул.Монетная</t>
  </si>
  <si>
    <t xml:space="preserve">Ремонт эксплуатационной скважины в пос.Коврово                </t>
  </si>
  <si>
    <t xml:space="preserve">Корректировка и проектирование схем газоснабжения, проверка сметной документации </t>
  </si>
  <si>
    <t>Выполнение электромонтажных работ по подвеске СИП и установке шкафа управления в пос.Холмогоровка</t>
  </si>
  <si>
    <t>Выполнение электромонтажных работ по установке опор для электроснабжения КНС в пос.Холмогоровка</t>
  </si>
  <si>
    <t>Поставка скамеек парковых для нужд МО "Зеленоградский городской округ"</t>
  </si>
  <si>
    <t>Поставка чугунного ограждения с его установкой для нужд МО "Зеленоградский городской округ"</t>
  </si>
  <si>
    <t xml:space="preserve">Строительные работы и комплексное обустройство общественного пляжа в западной части (ул.Гагарина) в г.Зеленоградске. Устройство спусков № 1 и № 2. </t>
  </si>
  <si>
    <t xml:space="preserve">Разведывательное бурение ствола скважин в г.Зеленоградске и п.Сосновка </t>
  </si>
  <si>
    <t>Выполнение работ по ремонту мемориальных комплексов, расположенных на территории Зеленоградского городского округа (п.Переславское,п.Рощино, п.Муромское, п.Поваровка, п.Русское, п.Клюквенное)</t>
  </si>
  <si>
    <t>Наименование объекта, адрес</t>
  </si>
  <si>
    <t>Итого по  администрации МО "Зеленоградский городской округ"</t>
  </si>
  <si>
    <t>Ремонт наружных сетей хозяйственно-бытовой канализации от ул.Офицерской до ул.Советской в пос.Романово</t>
  </si>
  <si>
    <t>Ремонт асфальтобетонного покрытия по ул.Невского, ремонт остановочного пункта с устройством площадки по ул.Центральной в пос.Лесной</t>
  </si>
  <si>
    <t xml:space="preserve">Строительство канализационных сетей в пос.Рыбачий ул. Победы 6, 8, 10 </t>
  </si>
  <si>
    <t>Повторная государственная экспертиза проектной документации и результатов инженерных изысканий и  достоверности определения сметной стоимости объекта капитального строительства: "Строительство культурно-досугового центра в п.Краснофлотское по объекту: "Строительство культурно-досугового центра в п.Краснофлот-ское Зеленоградского городского округа</t>
  </si>
  <si>
    <t>Поставка уличного тренажерного комплекса для  нужд МО "Зеленоградский городской округ"</t>
  </si>
  <si>
    <t>Устройство дороги в п.Горьковское</t>
  </si>
  <si>
    <t xml:space="preserve">        от     "16  " июля   2019 г.  № 1332</t>
  </si>
  <si>
    <t>Прокладка трубопроводов отопления и ГВС к залу борьбы ЦТП ФОК г.Зеленоградска</t>
  </si>
  <si>
    <t>Поставка бункеров накопительных двухсторонних для нужд МО  "Зеленоградский городской округ"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</si>
</sst>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5" tint="-0.249977111117893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4" fontId="0" fillId="0" borderId="1" xfId="0" applyNumberFormat="1" applyBorder="1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2" fontId="6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left" vertical="center"/>
    </xf>
    <xf numFmtId="4" fontId="6" fillId="3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wrapText="1"/>
      <protection locked="0"/>
    </xf>
    <xf numFmtId="0" fontId="9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 applyProtection="1">
      <alignment wrapText="1"/>
      <protection locked="0"/>
    </xf>
    <xf numFmtId="0" fontId="11" fillId="0" borderId="1" xfId="0" applyFont="1" applyBorder="1"/>
    <xf numFmtId="2" fontId="9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wrapText="1"/>
    </xf>
    <xf numFmtId="0" fontId="0" fillId="0" borderId="0" xfId="0" applyBorder="1" applyAlignment="1">
      <alignment textRotation="90"/>
    </xf>
    <xf numFmtId="0" fontId="15" fillId="0" borderId="1" xfId="0" applyFont="1" applyBorder="1" applyAlignment="1">
      <alignment horizontal="center"/>
    </xf>
    <xf numFmtId="4" fontId="9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1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0" fillId="0" borderId="9" xfId="0" applyBorder="1" applyAlignment="1">
      <alignment textRotation="9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/>
    <xf numFmtId="0" fontId="3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0" fontId="17" fillId="0" borderId="4" xfId="0" applyFont="1" applyBorder="1" applyAlignment="1" applyProtection="1">
      <alignment horizontal="center"/>
      <protection locked="0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0" fillId="0" borderId="0" xfId="0" applyFont="1" applyBorder="1" applyAlignment="1" applyProtection="1">
      <alignment horizontal="center" wrapText="1" readingOrder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right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1"/>
  <sheetViews>
    <sheetView tabSelected="1" topLeftCell="A175" zoomScale="86" zoomScaleNormal="86" workbookViewId="0">
      <selection activeCell="K150" sqref="K150"/>
    </sheetView>
  </sheetViews>
  <sheetFormatPr defaultRowHeight="14.4"/>
  <cols>
    <col min="1" max="1" width="5.5546875" customWidth="1"/>
    <col min="2" max="2" width="6.6640625" customWidth="1"/>
    <col min="3" max="3" width="49.109375" customWidth="1"/>
    <col min="4" max="4" width="12.5546875" customWidth="1"/>
    <col min="5" max="5" width="10.88671875" customWidth="1"/>
    <col min="6" max="6" width="9.88671875" customWidth="1"/>
    <col min="7" max="7" width="12.6640625" customWidth="1"/>
    <col min="8" max="8" width="14" customWidth="1"/>
    <col min="9" max="9" width="6.44140625" customWidth="1"/>
  </cols>
  <sheetData>
    <row r="1" spans="1:8" ht="14.4" customHeight="1">
      <c r="B1" s="3"/>
      <c r="C1" s="4"/>
      <c r="D1" s="4"/>
      <c r="E1" s="69" t="s">
        <v>3</v>
      </c>
      <c r="F1" s="70"/>
      <c r="G1" s="70"/>
      <c r="H1" s="70"/>
    </row>
    <row r="2" spans="1:8" ht="30" customHeight="1">
      <c r="B2" s="3"/>
      <c r="C2" s="4"/>
      <c r="D2" s="4"/>
      <c r="E2" s="70"/>
      <c r="F2" s="70"/>
      <c r="G2" s="70"/>
      <c r="H2" s="70"/>
    </row>
    <row r="3" spans="1:8" ht="15.6">
      <c r="B3" s="5"/>
      <c r="C3" s="6"/>
      <c r="D3" s="6"/>
      <c r="E3" s="71" t="s">
        <v>174</v>
      </c>
      <c r="F3" s="72"/>
      <c r="G3" s="72"/>
      <c r="H3" s="72"/>
    </row>
    <row r="4" spans="1:8">
      <c r="B4" s="5"/>
      <c r="C4" s="6"/>
      <c r="D4" s="6"/>
      <c r="E4" s="6"/>
      <c r="F4" s="6"/>
      <c r="G4" s="7"/>
      <c r="H4" s="7"/>
    </row>
    <row r="5" spans="1:8" ht="28.95" customHeight="1">
      <c r="B5" s="76" t="s">
        <v>122</v>
      </c>
      <c r="C5" s="76"/>
      <c r="D5" s="76"/>
      <c r="E5" s="76"/>
      <c r="F5" s="76"/>
      <c r="G5" s="76"/>
      <c r="H5" s="76"/>
    </row>
    <row r="6" spans="1:8">
      <c r="B6" s="80"/>
      <c r="C6" s="81"/>
      <c r="D6" s="81"/>
      <c r="E6" s="81"/>
      <c r="F6" s="81"/>
      <c r="G6" s="81"/>
      <c r="H6" s="81"/>
    </row>
    <row r="7" spans="1:8">
      <c r="B7" s="82" t="s">
        <v>141</v>
      </c>
      <c r="C7" s="82"/>
      <c r="D7" s="82"/>
      <c r="E7" s="82"/>
      <c r="F7" s="82"/>
      <c r="G7" s="82"/>
      <c r="H7" s="82"/>
    </row>
    <row r="8" spans="1:8" ht="14.4" customHeight="1">
      <c r="A8" s="68"/>
      <c r="B8" s="83" t="s">
        <v>0</v>
      </c>
      <c r="C8" s="77" t="s">
        <v>166</v>
      </c>
      <c r="D8" s="77" t="s">
        <v>2</v>
      </c>
      <c r="E8" s="77" t="s">
        <v>6</v>
      </c>
      <c r="F8" s="77" t="s">
        <v>5</v>
      </c>
      <c r="G8" s="77" t="s">
        <v>1</v>
      </c>
      <c r="H8" s="77" t="s">
        <v>7</v>
      </c>
    </row>
    <row r="9" spans="1:8" ht="14.4" customHeight="1">
      <c r="A9" s="68"/>
      <c r="B9" s="84"/>
      <c r="C9" s="78"/>
      <c r="D9" s="78"/>
      <c r="E9" s="78"/>
      <c r="F9" s="78"/>
      <c r="G9" s="78"/>
      <c r="H9" s="78"/>
    </row>
    <row r="10" spans="1:8">
      <c r="A10" s="68"/>
      <c r="B10" s="84"/>
      <c r="C10" s="78"/>
      <c r="D10" s="78"/>
      <c r="E10" s="78"/>
      <c r="F10" s="78"/>
      <c r="G10" s="78"/>
      <c r="H10" s="78"/>
    </row>
    <row r="11" spans="1:8">
      <c r="A11" s="68"/>
      <c r="B11" s="84"/>
      <c r="C11" s="78"/>
      <c r="D11" s="78"/>
      <c r="E11" s="78"/>
      <c r="F11" s="78"/>
      <c r="G11" s="78"/>
      <c r="H11" s="78"/>
    </row>
    <row r="12" spans="1:8">
      <c r="A12" s="68"/>
      <c r="B12" s="85"/>
      <c r="C12" s="79"/>
      <c r="D12" s="79"/>
      <c r="E12" s="79"/>
      <c r="F12" s="79"/>
      <c r="G12" s="79"/>
      <c r="H12" s="79"/>
    </row>
    <row r="13" spans="1:8">
      <c r="A13" s="68"/>
      <c r="B13" s="8">
        <v>1</v>
      </c>
      <c r="C13" s="8">
        <v>2</v>
      </c>
      <c r="D13" s="8">
        <v>3</v>
      </c>
      <c r="E13" s="8">
        <v>4</v>
      </c>
      <c r="F13" s="8">
        <v>5</v>
      </c>
      <c r="G13" s="8">
        <v>6</v>
      </c>
      <c r="H13" s="8">
        <v>7</v>
      </c>
    </row>
    <row r="14" spans="1:8" ht="15.6">
      <c r="A14" s="68"/>
      <c r="B14" s="9"/>
      <c r="C14" s="57" t="s">
        <v>4</v>
      </c>
      <c r="D14" s="58"/>
      <c r="E14" s="58"/>
      <c r="F14" s="58"/>
      <c r="G14" s="58"/>
      <c r="H14" s="59"/>
    </row>
    <row r="15" spans="1:8" ht="15.6">
      <c r="A15" s="47"/>
      <c r="B15" s="9"/>
      <c r="C15" s="60" t="s">
        <v>104</v>
      </c>
      <c r="D15" s="61"/>
      <c r="E15" s="61"/>
      <c r="F15" s="61"/>
      <c r="G15" s="61"/>
      <c r="H15" s="62"/>
    </row>
    <row r="16" spans="1:8" ht="62.4">
      <c r="A16" s="47"/>
      <c r="B16" s="31" t="s">
        <v>98</v>
      </c>
      <c r="C16" s="32" t="s">
        <v>99</v>
      </c>
      <c r="D16" s="33">
        <f>SUM(E16:H16)</f>
        <v>2723.86</v>
      </c>
      <c r="E16" s="48"/>
      <c r="F16" s="33">
        <v>2723.86</v>
      </c>
      <c r="G16" s="48"/>
      <c r="H16" s="48"/>
    </row>
    <row r="17" spans="1:8" ht="39.6" customHeight="1">
      <c r="A17" s="47"/>
      <c r="B17" s="9"/>
      <c r="C17" s="18" t="s">
        <v>97</v>
      </c>
      <c r="D17" s="49">
        <f>SUM(D16)</f>
        <v>2723.86</v>
      </c>
      <c r="E17" s="49">
        <f t="shared" ref="E17:H17" si="0">SUM(E16)</f>
        <v>0</v>
      </c>
      <c r="F17" s="49">
        <f t="shared" si="0"/>
        <v>2723.86</v>
      </c>
      <c r="G17" s="49">
        <f t="shared" si="0"/>
        <v>0</v>
      </c>
      <c r="H17" s="49">
        <f t="shared" si="0"/>
        <v>0</v>
      </c>
    </row>
    <row r="18" spans="1:8" ht="18" customHeight="1">
      <c r="B18" s="73" t="s">
        <v>112</v>
      </c>
      <c r="C18" s="74"/>
      <c r="D18" s="74"/>
      <c r="E18" s="74"/>
      <c r="F18" s="74"/>
      <c r="G18" s="74"/>
      <c r="H18" s="75"/>
    </row>
    <row r="19" spans="1:8" ht="46.8">
      <c r="A19" s="10"/>
      <c r="B19" s="31">
        <v>1</v>
      </c>
      <c r="C19" s="32" t="s">
        <v>8</v>
      </c>
      <c r="D19" s="33">
        <f t="shared" ref="D19:D72" si="1">SUM(E19:H19)</f>
        <v>1880.36</v>
      </c>
      <c r="E19" s="34"/>
      <c r="F19" s="34"/>
      <c r="G19" s="33">
        <v>1880.36</v>
      </c>
      <c r="H19" s="34"/>
    </row>
    <row r="20" spans="1:8" ht="46.8">
      <c r="A20" s="10"/>
      <c r="B20" s="31">
        <v>2</v>
      </c>
      <c r="C20" s="32" t="s">
        <v>92</v>
      </c>
      <c r="D20" s="33">
        <f t="shared" si="1"/>
        <v>1770.27</v>
      </c>
      <c r="E20" s="34"/>
      <c r="F20" s="34"/>
      <c r="G20" s="33">
        <v>1770.27</v>
      </c>
      <c r="H20" s="34"/>
    </row>
    <row r="21" spans="1:8" ht="31.2">
      <c r="A21" s="10"/>
      <c r="B21" s="31">
        <v>3</v>
      </c>
      <c r="C21" s="32" t="s">
        <v>9</v>
      </c>
      <c r="D21" s="33">
        <f t="shared" si="1"/>
        <v>337.38</v>
      </c>
      <c r="E21" s="34"/>
      <c r="F21" s="34"/>
      <c r="G21" s="33">
        <v>337.38</v>
      </c>
      <c r="H21" s="34"/>
    </row>
    <row r="22" spans="1:8" ht="46.8">
      <c r="A22" s="10"/>
      <c r="B22" s="31">
        <v>4</v>
      </c>
      <c r="C22" s="32" t="s">
        <v>10</v>
      </c>
      <c r="D22" s="33">
        <f t="shared" si="1"/>
        <v>3500</v>
      </c>
      <c r="E22" s="34"/>
      <c r="F22" s="34"/>
      <c r="G22" s="33">
        <v>3500</v>
      </c>
      <c r="H22" s="34"/>
    </row>
    <row r="23" spans="1:8" ht="78">
      <c r="A23" s="10"/>
      <c r="B23" s="31">
        <v>5</v>
      </c>
      <c r="C23" s="32" t="s">
        <v>163</v>
      </c>
      <c r="D23" s="33">
        <f t="shared" si="1"/>
        <v>7571.87</v>
      </c>
      <c r="E23" s="34"/>
      <c r="F23" s="33">
        <v>4972.66</v>
      </c>
      <c r="G23" s="33">
        <f>2447.55+151.66</f>
        <v>2599.21</v>
      </c>
      <c r="H23" s="34"/>
    </row>
    <row r="24" spans="1:8" ht="46.8">
      <c r="A24" s="10"/>
      <c r="B24" s="31">
        <v>6</v>
      </c>
      <c r="C24" s="32" t="s">
        <v>118</v>
      </c>
      <c r="D24" s="33">
        <f t="shared" si="1"/>
        <v>790.21</v>
      </c>
      <c r="E24" s="34"/>
      <c r="F24" s="34"/>
      <c r="G24" s="33">
        <v>790.21</v>
      </c>
      <c r="H24" s="34"/>
    </row>
    <row r="25" spans="1:8" ht="31.2">
      <c r="B25" s="31">
        <v>7</v>
      </c>
      <c r="C25" s="35" t="s">
        <v>11</v>
      </c>
      <c r="D25" s="33">
        <f t="shared" si="1"/>
        <v>1540.84</v>
      </c>
      <c r="E25" s="36"/>
      <c r="F25" s="36"/>
      <c r="G25" s="33">
        <v>1540.84</v>
      </c>
      <c r="H25" s="36"/>
    </row>
    <row r="26" spans="1:8" ht="46.8">
      <c r="B26" s="31">
        <v>8</v>
      </c>
      <c r="C26" s="32" t="s">
        <v>12</v>
      </c>
      <c r="D26" s="33">
        <f t="shared" si="1"/>
        <v>673.47</v>
      </c>
      <c r="E26" s="36"/>
      <c r="F26" s="36"/>
      <c r="G26" s="33">
        <v>673.47</v>
      </c>
      <c r="H26" s="36"/>
    </row>
    <row r="27" spans="1:8" ht="31.2">
      <c r="B27" s="31">
        <v>9</v>
      </c>
      <c r="C27" s="32" t="s">
        <v>13</v>
      </c>
      <c r="D27" s="33">
        <f t="shared" si="1"/>
        <v>321.33199999999999</v>
      </c>
      <c r="E27" s="37"/>
      <c r="F27" s="37"/>
      <c r="G27" s="33">
        <v>321.33199999999999</v>
      </c>
      <c r="H27" s="37"/>
    </row>
    <row r="28" spans="1:8" ht="46.8">
      <c r="B28" s="31">
        <v>10</v>
      </c>
      <c r="C28" s="32" t="s">
        <v>101</v>
      </c>
      <c r="D28" s="33">
        <f t="shared" si="1"/>
        <v>445.96</v>
      </c>
      <c r="E28" s="37"/>
      <c r="F28" s="37"/>
      <c r="G28" s="33">
        <v>445.96</v>
      </c>
      <c r="H28" s="37"/>
    </row>
    <row r="29" spans="1:8" ht="46.8">
      <c r="B29" s="31">
        <v>11</v>
      </c>
      <c r="C29" s="32" t="s">
        <v>93</v>
      </c>
      <c r="D29" s="33">
        <f t="shared" si="1"/>
        <v>120</v>
      </c>
      <c r="E29" s="37"/>
      <c r="F29" s="37"/>
      <c r="G29" s="33">
        <v>120</v>
      </c>
      <c r="H29" s="37"/>
    </row>
    <row r="30" spans="1:8" ht="31.2">
      <c r="B30" s="31">
        <v>12</v>
      </c>
      <c r="C30" s="35" t="s">
        <v>14</v>
      </c>
      <c r="D30" s="33">
        <f t="shared" si="1"/>
        <v>2387.0450000000001</v>
      </c>
      <c r="E30" s="37"/>
      <c r="F30" s="37"/>
      <c r="G30" s="33">
        <f>2170.041+217.004</f>
        <v>2387.0450000000001</v>
      </c>
      <c r="H30" s="37"/>
    </row>
    <row r="31" spans="1:8" ht="31.2">
      <c r="B31" s="31">
        <v>13</v>
      </c>
      <c r="C31" s="32" t="s">
        <v>15</v>
      </c>
      <c r="D31" s="33">
        <f t="shared" si="1"/>
        <v>221.08</v>
      </c>
      <c r="E31" s="37"/>
      <c r="F31" s="37"/>
      <c r="G31" s="33">
        <v>221.08</v>
      </c>
      <c r="H31" s="37"/>
    </row>
    <row r="32" spans="1:8" ht="46.8">
      <c r="B32" s="31">
        <v>14</v>
      </c>
      <c r="C32" s="35" t="s">
        <v>123</v>
      </c>
      <c r="D32" s="33">
        <f t="shared" si="1"/>
        <v>1824.5</v>
      </c>
      <c r="E32" s="37"/>
      <c r="F32" s="37"/>
      <c r="G32" s="33">
        <v>1824.5</v>
      </c>
      <c r="H32" s="37"/>
    </row>
    <row r="33" spans="2:8" ht="46.8">
      <c r="B33" s="31">
        <v>15</v>
      </c>
      <c r="C33" s="35" t="s">
        <v>16</v>
      </c>
      <c r="D33" s="33">
        <f t="shared" si="1"/>
        <v>726.82</v>
      </c>
      <c r="E33" s="37"/>
      <c r="F33" s="37"/>
      <c r="G33" s="33">
        <v>726.82</v>
      </c>
      <c r="H33" s="37"/>
    </row>
    <row r="34" spans="2:8" ht="62.4">
      <c r="B34" s="31">
        <v>16</v>
      </c>
      <c r="C34" s="32" t="s">
        <v>17</v>
      </c>
      <c r="D34" s="33">
        <f t="shared" si="1"/>
        <v>5829.95118</v>
      </c>
      <c r="E34" s="37"/>
      <c r="F34" s="37"/>
      <c r="G34" s="33">
        <v>5829.95118</v>
      </c>
      <c r="H34" s="37"/>
    </row>
    <row r="35" spans="2:8" ht="62.4">
      <c r="B35" s="31">
        <v>17</v>
      </c>
      <c r="C35" s="32" t="s">
        <v>18</v>
      </c>
      <c r="D35" s="33">
        <f t="shared" si="1"/>
        <v>424.17</v>
      </c>
      <c r="E35" s="37"/>
      <c r="F35" s="37"/>
      <c r="G35" s="33">
        <v>424.17</v>
      </c>
      <c r="H35" s="37"/>
    </row>
    <row r="36" spans="2:8" ht="109.2">
      <c r="B36" s="31">
        <v>18</v>
      </c>
      <c r="C36" s="32" t="s">
        <v>105</v>
      </c>
      <c r="D36" s="33">
        <f t="shared" si="1"/>
        <v>2499.61</v>
      </c>
      <c r="E36" s="37"/>
      <c r="F36" s="37"/>
      <c r="G36" s="33">
        <v>2499.61</v>
      </c>
      <c r="H36" s="37"/>
    </row>
    <row r="37" spans="2:8" ht="31.2">
      <c r="B37" s="31">
        <v>19</v>
      </c>
      <c r="C37" s="32" t="s">
        <v>124</v>
      </c>
      <c r="D37" s="33">
        <f t="shared" si="1"/>
        <v>655.65</v>
      </c>
      <c r="E37" s="37"/>
      <c r="F37" s="33"/>
      <c r="G37" s="33">
        <v>655.65</v>
      </c>
      <c r="H37" s="37"/>
    </row>
    <row r="38" spans="2:8" ht="78">
      <c r="B38" s="31">
        <v>20</v>
      </c>
      <c r="C38" s="32" t="s">
        <v>107</v>
      </c>
      <c r="D38" s="33">
        <f t="shared" si="1"/>
        <v>950</v>
      </c>
      <c r="E38" s="37"/>
      <c r="F38" s="37"/>
      <c r="G38" s="33">
        <v>950</v>
      </c>
      <c r="H38" s="37"/>
    </row>
    <row r="39" spans="2:8" ht="109.2">
      <c r="B39" s="31">
        <v>21</v>
      </c>
      <c r="C39" s="32" t="s">
        <v>125</v>
      </c>
      <c r="D39" s="33">
        <f t="shared" si="1"/>
        <v>1083.08</v>
      </c>
      <c r="E39" s="37"/>
      <c r="F39" s="37"/>
      <c r="G39" s="33">
        <v>1083.08</v>
      </c>
      <c r="H39" s="37"/>
    </row>
    <row r="40" spans="2:8" ht="31.2">
      <c r="B40" s="31">
        <v>22</v>
      </c>
      <c r="C40" s="32" t="s">
        <v>19</v>
      </c>
      <c r="D40" s="33">
        <f t="shared" si="1"/>
        <v>410.93</v>
      </c>
      <c r="E40" s="37"/>
      <c r="F40" s="37"/>
      <c r="G40" s="33">
        <v>410.93</v>
      </c>
      <c r="H40" s="37"/>
    </row>
    <row r="41" spans="2:8" ht="31.2">
      <c r="B41" s="31">
        <v>23</v>
      </c>
      <c r="C41" s="32" t="s">
        <v>20</v>
      </c>
      <c r="D41" s="33">
        <f t="shared" si="1"/>
        <v>540</v>
      </c>
      <c r="E41" s="37"/>
      <c r="F41" s="37"/>
      <c r="G41" s="33">
        <v>540</v>
      </c>
      <c r="H41" s="37"/>
    </row>
    <row r="42" spans="2:8" ht="31.2">
      <c r="B42" s="31">
        <v>24</v>
      </c>
      <c r="C42" s="32" t="s">
        <v>21</v>
      </c>
      <c r="D42" s="33">
        <f t="shared" si="1"/>
        <v>639.20000000000005</v>
      </c>
      <c r="E42" s="37"/>
      <c r="F42" s="37"/>
      <c r="G42" s="33">
        <v>639.20000000000005</v>
      </c>
      <c r="H42" s="37"/>
    </row>
    <row r="43" spans="2:8" ht="46.8">
      <c r="B43" s="31">
        <v>25</v>
      </c>
      <c r="C43" s="35" t="s">
        <v>22</v>
      </c>
      <c r="D43" s="33">
        <f t="shared" si="1"/>
        <v>55</v>
      </c>
      <c r="E43" s="37"/>
      <c r="F43" s="37"/>
      <c r="G43" s="33">
        <v>55</v>
      </c>
      <c r="H43" s="37"/>
    </row>
    <row r="44" spans="2:8" ht="46.8">
      <c r="B44" s="31">
        <v>26</v>
      </c>
      <c r="C44" s="32" t="s">
        <v>23</v>
      </c>
      <c r="D44" s="33">
        <f t="shared" si="1"/>
        <v>828.8</v>
      </c>
      <c r="E44" s="37"/>
      <c r="F44" s="37"/>
      <c r="G44" s="33">
        <v>828.8</v>
      </c>
      <c r="H44" s="37"/>
    </row>
    <row r="45" spans="2:8" ht="62.4">
      <c r="B45" s="31">
        <v>27</v>
      </c>
      <c r="C45" s="32" t="s">
        <v>106</v>
      </c>
      <c r="D45" s="33">
        <f t="shared" si="1"/>
        <v>1300</v>
      </c>
      <c r="E45" s="37"/>
      <c r="F45" s="37"/>
      <c r="G45" s="33">
        <v>1300</v>
      </c>
      <c r="H45" s="37"/>
    </row>
    <row r="46" spans="2:8" ht="46.8">
      <c r="B46" s="31">
        <v>28</v>
      </c>
      <c r="C46" s="32" t="s">
        <v>158</v>
      </c>
      <c r="D46" s="33">
        <f t="shared" si="1"/>
        <v>500</v>
      </c>
      <c r="E46" s="37"/>
      <c r="F46" s="37"/>
      <c r="G46" s="33">
        <v>500</v>
      </c>
      <c r="H46" s="37"/>
    </row>
    <row r="47" spans="2:8" ht="46.8">
      <c r="B47" s="31">
        <v>29</v>
      </c>
      <c r="C47" s="32" t="s">
        <v>126</v>
      </c>
      <c r="D47" s="33">
        <f t="shared" si="1"/>
        <v>227.5</v>
      </c>
      <c r="E47" s="37"/>
      <c r="F47" s="37"/>
      <c r="G47" s="33">
        <v>227.5</v>
      </c>
      <c r="H47" s="37"/>
    </row>
    <row r="48" spans="2:8" ht="62.4">
      <c r="B48" s="31">
        <v>30</v>
      </c>
      <c r="C48" s="32" t="s">
        <v>24</v>
      </c>
      <c r="D48" s="33">
        <f t="shared" si="1"/>
        <v>566.47400000000005</v>
      </c>
      <c r="E48" s="37"/>
      <c r="F48" s="37"/>
      <c r="G48" s="33">
        <v>566.47400000000005</v>
      </c>
      <c r="H48" s="37"/>
    </row>
    <row r="49" spans="2:8" ht="31.2">
      <c r="B49" s="31">
        <v>31</v>
      </c>
      <c r="C49" s="32" t="s">
        <v>25</v>
      </c>
      <c r="D49" s="33">
        <f t="shared" si="1"/>
        <v>666.67</v>
      </c>
      <c r="E49" s="37"/>
      <c r="F49" s="37"/>
      <c r="G49" s="33">
        <v>666.67</v>
      </c>
      <c r="H49" s="37"/>
    </row>
    <row r="50" spans="2:8" ht="46.8">
      <c r="B50" s="31">
        <v>32</v>
      </c>
      <c r="C50" s="32" t="s">
        <v>26</v>
      </c>
      <c r="D50" s="33">
        <f t="shared" si="1"/>
        <v>714.35799999999995</v>
      </c>
      <c r="E50" s="37"/>
      <c r="F50" s="37"/>
      <c r="G50" s="33">
        <v>714.35799999999995</v>
      </c>
      <c r="H50" s="37"/>
    </row>
    <row r="51" spans="2:8" ht="31.2">
      <c r="B51" s="31">
        <v>33</v>
      </c>
      <c r="C51" s="32" t="s">
        <v>27</v>
      </c>
      <c r="D51" s="33">
        <f t="shared" si="1"/>
        <v>1422.33</v>
      </c>
      <c r="E51" s="37"/>
      <c r="F51" s="37"/>
      <c r="G51" s="33">
        <v>1422.33</v>
      </c>
      <c r="H51" s="37"/>
    </row>
    <row r="52" spans="2:8" ht="31.2">
      <c r="B52" s="31">
        <v>34</v>
      </c>
      <c r="C52" s="32" t="s">
        <v>28</v>
      </c>
      <c r="D52" s="33">
        <f t="shared" si="1"/>
        <v>335.32</v>
      </c>
      <c r="E52" s="37"/>
      <c r="F52" s="37"/>
      <c r="G52" s="33">
        <v>335.32</v>
      </c>
      <c r="H52" s="37"/>
    </row>
    <row r="53" spans="2:8" ht="15.6">
      <c r="B53" s="31">
        <v>35</v>
      </c>
      <c r="C53" s="32" t="s">
        <v>127</v>
      </c>
      <c r="D53" s="33">
        <f t="shared" si="1"/>
        <v>1107.44</v>
      </c>
      <c r="E53" s="37"/>
      <c r="F53" s="37"/>
      <c r="G53" s="33">
        <v>1107.44</v>
      </c>
      <c r="H53" s="37"/>
    </row>
    <row r="54" spans="2:8" ht="78">
      <c r="B54" s="31">
        <v>36</v>
      </c>
      <c r="C54" s="32" t="s">
        <v>128</v>
      </c>
      <c r="D54" s="33">
        <f t="shared" si="1"/>
        <v>314.64999999999998</v>
      </c>
      <c r="E54" s="37"/>
      <c r="F54" s="37"/>
      <c r="G54" s="33">
        <v>314.64999999999998</v>
      </c>
      <c r="H54" s="37"/>
    </row>
    <row r="55" spans="2:8" ht="15.6">
      <c r="B55" s="31">
        <v>37</v>
      </c>
      <c r="C55" s="32" t="s">
        <v>29</v>
      </c>
      <c r="D55" s="33">
        <f t="shared" si="1"/>
        <v>60</v>
      </c>
      <c r="E55" s="37"/>
      <c r="F55" s="37"/>
      <c r="G55" s="33">
        <v>60</v>
      </c>
      <c r="H55" s="37"/>
    </row>
    <row r="56" spans="2:8" ht="78">
      <c r="B56" s="31">
        <v>38</v>
      </c>
      <c r="C56" s="32" t="s">
        <v>129</v>
      </c>
      <c r="D56" s="33">
        <f t="shared" si="1"/>
        <v>10</v>
      </c>
      <c r="E56" s="37"/>
      <c r="F56" s="37"/>
      <c r="G56" s="33">
        <v>10</v>
      </c>
      <c r="H56" s="37"/>
    </row>
    <row r="57" spans="2:8" ht="46.8">
      <c r="B57" s="31">
        <v>39</v>
      </c>
      <c r="C57" s="32" t="s">
        <v>30</v>
      </c>
      <c r="D57" s="33">
        <f t="shared" si="1"/>
        <v>674.64</v>
      </c>
      <c r="E57" s="37"/>
      <c r="F57" s="37"/>
      <c r="G57" s="33">
        <v>674.64</v>
      </c>
      <c r="H57" s="37"/>
    </row>
    <row r="58" spans="2:8" ht="62.4">
      <c r="B58" s="31">
        <v>40</v>
      </c>
      <c r="C58" s="32" t="s">
        <v>117</v>
      </c>
      <c r="D58" s="33">
        <f t="shared" si="1"/>
        <v>223.11</v>
      </c>
      <c r="E58" s="37"/>
      <c r="F58" s="37"/>
      <c r="G58" s="33">
        <v>223.11</v>
      </c>
      <c r="H58" s="37"/>
    </row>
    <row r="59" spans="2:8" ht="31.2">
      <c r="B59" s="31">
        <v>41</v>
      </c>
      <c r="C59" s="32" t="s">
        <v>130</v>
      </c>
      <c r="D59" s="33">
        <f t="shared" si="1"/>
        <v>497.55</v>
      </c>
      <c r="E59" s="37"/>
      <c r="F59" s="37"/>
      <c r="G59" s="33">
        <v>497.55</v>
      </c>
      <c r="H59" s="37"/>
    </row>
    <row r="60" spans="2:8" ht="31.2">
      <c r="B60" s="31">
        <v>42</v>
      </c>
      <c r="C60" s="32" t="s">
        <v>161</v>
      </c>
      <c r="D60" s="33">
        <f t="shared" si="1"/>
        <v>279</v>
      </c>
      <c r="E60" s="37"/>
      <c r="F60" s="37"/>
      <c r="G60" s="33">
        <v>279</v>
      </c>
      <c r="H60" s="37"/>
    </row>
    <row r="61" spans="2:8" ht="46.8">
      <c r="B61" s="31">
        <v>43</v>
      </c>
      <c r="C61" s="32" t="s">
        <v>131</v>
      </c>
      <c r="D61" s="33">
        <f t="shared" si="1"/>
        <v>295</v>
      </c>
      <c r="E61" s="37"/>
      <c r="F61" s="37"/>
      <c r="G61" s="33">
        <v>295</v>
      </c>
      <c r="H61" s="37"/>
    </row>
    <row r="62" spans="2:8" ht="62.4">
      <c r="B62" s="31">
        <v>44</v>
      </c>
      <c r="C62" s="32" t="s">
        <v>138</v>
      </c>
      <c r="D62" s="33">
        <f t="shared" si="1"/>
        <v>279.99</v>
      </c>
      <c r="E62" s="37"/>
      <c r="F62" s="37"/>
      <c r="G62" s="33">
        <v>279.99</v>
      </c>
      <c r="H62" s="37"/>
    </row>
    <row r="63" spans="2:8" ht="46.8">
      <c r="B63" s="31">
        <v>45</v>
      </c>
      <c r="C63" s="32" t="s">
        <v>132</v>
      </c>
      <c r="D63" s="33">
        <f t="shared" si="1"/>
        <v>191.09</v>
      </c>
      <c r="E63" s="37"/>
      <c r="F63" s="37"/>
      <c r="G63" s="33">
        <v>191.09</v>
      </c>
      <c r="H63" s="37"/>
    </row>
    <row r="64" spans="2:8" ht="46.8">
      <c r="B64" s="31">
        <v>46</v>
      </c>
      <c r="C64" s="32" t="s">
        <v>162</v>
      </c>
      <c r="D64" s="33">
        <f t="shared" si="1"/>
        <v>157.65</v>
      </c>
      <c r="E64" s="37"/>
      <c r="F64" s="37"/>
      <c r="G64" s="33">
        <v>157.65</v>
      </c>
      <c r="H64" s="37"/>
    </row>
    <row r="65" spans="2:8" ht="46.8">
      <c r="B65" s="31">
        <v>47</v>
      </c>
      <c r="C65" s="32" t="s">
        <v>172</v>
      </c>
      <c r="D65" s="33">
        <f t="shared" si="1"/>
        <v>320</v>
      </c>
      <c r="E65" s="37"/>
      <c r="F65" s="37"/>
      <c r="G65" s="33">
        <v>320</v>
      </c>
      <c r="H65" s="37"/>
    </row>
    <row r="66" spans="2:8" ht="46.8">
      <c r="B66" s="31">
        <v>48</v>
      </c>
      <c r="C66" s="32" t="s">
        <v>147</v>
      </c>
      <c r="D66" s="33">
        <f t="shared" si="1"/>
        <v>980.55</v>
      </c>
      <c r="E66" s="37"/>
      <c r="F66" s="37"/>
      <c r="G66" s="33">
        <v>980.55</v>
      </c>
      <c r="H66" s="37"/>
    </row>
    <row r="67" spans="2:8" ht="46.8">
      <c r="B67" s="31">
        <v>49</v>
      </c>
      <c r="C67" s="32" t="s">
        <v>150</v>
      </c>
      <c r="D67" s="33">
        <f t="shared" si="1"/>
        <v>7262.8</v>
      </c>
      <c r="E67" s="37"/>
      <c r="F67" s="37"/>
      <c r="G67" s="33">
        <v>7262.8</v>
      </c>
      <c r="H67" s="37"/>
    </row>
    <row r="68" spans="2:8" ht="46.8">
      <c r="B68" s="31">
        <v>50</v>
      </c>
      <c r="C68" s="32" t="s">
        <v>151</v>
      </c>
      <c r="D68" s="33">
        <f t="shared" si="1"/>
        <v>4550</v>
      </c>
      <c r="E68" s="37"/>
      <c r="F68" s="37"/>
      <c r="G68" s="33">
        <v>4550</v>
      </c>
      <c r="H68" s="37"/>
    </row>
    <row r="69" spans="2:8" ht="31.2">
      <c r="B69" s="31">
        <v>51</v>
      </c>
      <c r="C69" s="32" t="s">
        <v>152</v>
      </c>
      <c r="D69" s="33">
        <f t="shared" si="1"/>
        <v>1590.08</v>
      </c>
      <c r="E69" s="37"/>
      <c r="F69" s="37"/>
      <c r="G69" s="33">
        <v>1590.08</v>
      </c>
      <c r="H69" s="37"/>
    </row>
    <row r="70" spans="2:8" ht="31.2">
      <c r="B70" s="31">
        <v>52</v>
      </c>
      <c r="C70" s="32" t="s">
        <v>164</v>
      </c>
      <c r="D70" s="33">
        <f t="shared" si="1"/>
        <v>182.20099999999999</v>
      </c>
      <c r="E70" s="37"/>
      <c r="F70" s="37"/>
      <c r="G70" s="33">
        <f>91.356+90.845</f>
        <v>182.20099999999999</v>
      </c>
      <c r="H70" s="37"/>
    </row>
    <row r="71" spans="2:8" ht="31.2">
      <c r="B71" s="31">
        <v>53</v>
      </c>
      <c r="C71" s="32" t="s">
        <v>175</v>
      </c>
      <c r="D71" s="33">
        <f t="shared" si="1"/>
        <v>425.21800000000002</v>
      </c>
      <c r="E71" s="37"/>
      <c r="F71" s="37"/>
      <c r="G71" s="33">
        <v>425.21800000000002</v>
      </c>
      <c r="H71" s="37"/>
    </row>
    <row r="72" spans="2:8" ht="46.8">
      <c r="B72" s="31">
        <v>54</v>
      </c>
      <c r="C72" s="32" t="s">
        <v>176</v>
      </c>
      <c r="D72" s="33">
        <f t="shared" si="1"/>
        <v>234</v>
      </c>
      <c r="E72" s="37"/>
      <c r="F72" s="37"/>
      <c r="G72" s="33">
        <v>234</v>
      </c>
      <c r="H72" s="37"/>
    </row>
    <row r="73" spans="2:8" ht="15.6">
      <c r="B73" s="31"/>
      <c r="C73" s="32" t="s">
        <v>84</v>
      </c>
      <c r="D73" s="39">
        <f t="shared" ref="D73:F73" si="2">SUM(D19:D72)</f>
        <v>63395.149180000015</v>
      </c>
      <c r="E73" s="39">
        <f t="shared" si="2"/>
        <v>0</v>
      </c>
      <c r="F73" s="39">
        <f t="shared" si="2"/>
        <v>4972.66</v>
      </c>
      <c r="G73" s="39">
        <f>SUM(G19:G72)</f>
        <v>58422.489180000011</v>
      </c>
      <c r="H73" s="39">
        <f>SUM(H19:H70)</f>
        <v>0</v>
      </c>
    </row>
    <row r="74" spans="2:8" ht="15.6">
      <c r="B74" s="67" t="s">
        <v>113</v>
      </c>
      <c r="C74" s="64"/>
      <c r="D74" s="64"/>
      <c r="E74" s="64"/>
      <c r="F74" s="64"/>
      <c r="G74" s="64"/>
      <c r="H74" s="65"/>
    </row>
    <row r="75" spans="2:8" ht="31.2">
      <c r="B75" s="31">
        <v>1</v>
      </c>
      <c r="C75" s="32" t="s">
        <v>31</v>
      </c>
      <c r="D75" s="33">
        <f>SUM(E75:H75)</f>
        <v>1739.5</v>
      </c>
      <c r="E75" s="37"/>
      <c r="F75" s="37"/>
      <c r="G75" s="33">
        <v>1739.5</v>
      </c>
      <c r="H75" s="37"/>
    </row>
    <row r="76" spans="2:8" ht="31.2">
      <c r="B76" s="31">
        <v>2</v>
      </c>
      <c r="C76" s="32" t="s">
        <v>32</v>
      </c>
      <c r="D76" s="33">
        <f t="shared" ref="D76:D84" si="3">SUM(E76:H76)</f>
        <v>3163.98</v>
      </c>
      <c r="E76" s="37"/>
      <c r="F76" s="37"/>
      <c r="G76" s="33">
        <v>3163.98</v>
      </c>
      <c r="H76" s="37"/>
    </row>
    <row r="77" spans="2:8" ht="46.8">
      <c r="B77" s="31">
        <v>3</v>
      </c>
      <c r="C77" s="32" t="s">
        <v>33</v>
      </c>
      <c r="D77" s="33">
        <f t="shared" si="3"/>
        <v>817.64</v>
      </c>
      <c r="E77" s="37"/>
      <c r="F77" s="37"/>
      <c r="G77" s="33">
        <v>817.64</v>
      </c>
      <c r="H77" s="37"/>
    </row>
    <row r="78" spans="2:8" ht="109.2">
      <c r="B78" s="31">
        <v>4</v>
      </c>
      <c r="C78" s="32" t="s">
        <v>139</v>
      </c>
      <c r="D78" s="33">
        <f t="shared" si="3"/>
        <v>1200.0999999999999</v>
      </c>
      <c r="E78" s="37"/>
      <c r="F78" s="37"/>
      <c r="G78" s="33">
        <v>1200.0999999999999</v>
      </c>
      <c r="H78" s="37"/>
    </row>
    <row r="79" spans="2:8" ht="46.8">
      <c r="B79" s="31">
        <v>5</v>
      </c>
      <c r="C79" s="32" t="s">
        <v>34</v>
      </c>
      <c r="D79" s="33">
        <f t="shared" si="3"/>
        <v>1011.8</v>
      </c>
      <c r="E79" s="37"/>
      <c r="F79" s="37"/>
      <c r="G79" s="33">
        <v>1011.8</v>
      </c>
      <c r="H79" s="37"/>
    </row>
    <row r="80" spans="2:8" ht="46.8">
      <c r="B80" s="31">
        <v>6</v>
      </c>
      <c r="C80" s="32" t="s">
        <v>35</v>
      </c>
      <c r="D80" s="33">
        <f t="shared" si="3"/>
        <v>354.13</v>
      </c>
      <c r="E80" s="37"/>
      <c r="F80" s="37"/>
      <c r="G80" s="33">
        <v>354.13</v>
      </c>
      <c r="H80" s="37"/>
    </row>
    <row r="81" spans="2:8" ht="31.2">
      <c r="B81" s="31">
        <v>7</v>
      </c>
      <c r="C81" s="32" t="s">
        <v>36</v>
      </c>
      <c r="D81" s="33">
        <f t="shared" si="3"/>
        <v>6521.62</v>
      </c>
      <c r="E81" s="37"/>
      <c r="F81" s="37"/>
      <c r="G81" s="33">
        <v>6521.62</v>
      </c>
      <c r="H81" s="37"/>
    </row>
    <row r="82" spans="2:8" ht="15.6">
      <c r="B82" s="31">
        <v>8</v>
      </c>
      <c r="C82" s="32" t="s">
        <v>37</v>
      </c>
      <c r="D82" s="33">
        <f t="shared" si="3"/>
        <v>600</v>
      </c>
      <c r="E82" s="37"/>
      <c r="F82" s="37"/>
      <c r="G82" s="33">
        <v>600</v>
      </c>
      <c r="H82" s="37"/>
    </row>
    <row r="83" spans="2:8" ht="31.2">
      <c r="B83" s="31">
        <v>9</v>
      </c>
      <c r="C83" s="32" t="s">
        <v>38</v>
      </c>
      <c r="D83" s="33">
        <f t="shared" si="3"/>
        <v>713.89800000000002</v>
      </c>
      <c r="E83" s="37"/>
      <c r="F83" s="37"/>
      <c r="G83" s="33">
        <v>713.89800000000002</v>
      </c>
      <c r="H83" s="37"/>
    </row>
    <row r="84" spans="2:8" ht="124.8">
      <c r="B84" s="31">
        <v>10</v>
      </c>
      <c r="C84" s="32" t="s">
        <v>149</v>
      </c>
      <c r="D84" s="33">
        <f t="shared" si="3"/>
        <v>320.33</v>
      </c>
      <c r="E84" s="37"/>
      <c r="F84" s="37"/>
      <c r="G84" s="33">
        <v>320.33</v>
      </c>
      <c r="H84" s="37"/>
    </row>
    <row r="85" spans="2:8" ht="17.399999999999999">
      <c r="B85" s="11"/>
      <c r="C85" s="12" t="s">
        <v>91</v>
      </c>
      <c r="D85" s="20">
        <f>SUM(D75:D84)</f>
        <v>16442.998</v>
      </c>
      <c r="E85" s="20">
        <f t="shared" ref="E85:F85" si="4">SUM(E75:E84)</f>
        <v>0</v>
      </c>
      <c r="F85" s="20">
        <f t="shared" si="4"/>
        <v>0</v>
      </c>
      <c r="G85" s="20">
        <f>SUM(G75:G84)</f>
        <v>16442.998</v>
      </c>
      <c r="H85" s="20">
        <f>SUM(H75:H84)</f>
        <v>0</v>
      </c>
    </row>
    <row r="86" spans="2:8" ht="25.2" customHeight="1">
      <c r="B86" s="11"/>
      <c r="C86" s="16" t="s">
        <v>80</v>
      </c>
      <c r="D86" s="24">
        <f>D85+D73</f>
        <v>79838.147180000014</v>
      </c>
      <c r="E86" s="24">
        <f t="shared" ref="E86:H86" si="5">E85+E73</f>
        <v>0</v>
      </c>
      <c r="F86" s="24">
        <f t="shared" si="5"/>
        <v>4972.66</v>
      </c>
      <c r="G86" s="24">
        <f t="shared" si="5"/>
        <v>74865.487180000011</v>
      </c>
      <c r="H86" s="24">
        <f t="shared" si="5"/>
        <v>0</v>
      </c>
    </row>
    <row r="87" spans="2:8" ht="22.2" customHeight="1">
      <c r="B87" s="66" t="s">
        <v>108</v>
      </c>
      <c r="C87" s="64"/>
      <c r="D87" s="64"/>
      <c r="E87" s="64"/>
      <c r="F87" s="64"/>
      <c r="G87" s="64"/>
      <c r="H87" s="65"/>
    </row>
    <row r="88" spans="2:8" ht="31.2">
      <c r="B88" s="31">
        <v>1</v>
      </c>
      <c r="C88" s="32" t="s">
        <v>146</v>
      </c>
      <c r="D88" s="33">
        <f>SUM(E88:H88)</f>
        <v>1005.41</v>
      </c>
      <c r="E88" s="37"/>
      <c r="F88" s="37"/>
      <c r="G88" s="33">
        <v>1005.41</v>
      </c>
      <c r="H88" s="37"/>
    </row>
    <row r="89" spans="2:8" ht="31.2">
      <c r="B89" s="31">
        <v>2</v>
      </c>
      <c r="C89" s="32" t="s">
        <v>133</v>
      </c>
      <c r="D89" s="38">
        <f t="shared" ref="D89:D105" si="6">SUM(E89:H89)</f>
        <v>149.91999999999999</v>
      </c>
      <c r="E89" s="37"/>
      <c r="F89" s="37"/>
      <c r="G89" s="38">
        <v>149.91999999999999</v>
      </c>
      <c r="H89" s="37"/>
    </row>
    <row r="90" spans="2:8" ht="31.2">
      <c r="B90" s="31">
        <v>3</v>
      </c>
      <c r="C90" s="32" t="s">
        <v>94</v>
      </c>
      <c r="D90" s="38">
        <f t="shared" si="6"/>
        <v>258.70859999999999</v>
      </c>
      <c r="E90" s="37"/>
      <c r="F90" s="37"/>
      <c r="G90" s="38">
        <v>258.70859999999999</v>
      </c>
      <c r="H90" s="37"/>
    </row>
    <row r="91" spans="2:8" ht="15.6">
      <c r="B91" s="31">
        <v>4</v>
      </c>
      <c r="C91" s="32" t="s">
        <v>39</v>
      </c>
      <c r="D91" s="38">
        <f t="shared" si="6"/>
        <v>343.23153000000002</v>
      </c>
      <c r="E91" s="37"/>
      <c r="F91" s="37"/>
      <c r="G91" s="38">
        <v>343.23153000000002</v>
      </c>
      <c r="H91" s="37"/>
    </row>
    <row r="92" spans="2:8" ht="31.2">
      <c r="B92" s="31">
        <v>5</v>
      </c>
      <c r="C92" s="32" t="s">
        <v>142</v>
      </c>
      <c r="D92" s="33">
        <f t="shared" si="6"/>
        <v>1005.41</v>
      </c>
      <c r="E92" s="37"/>
      <c r="F92" s="37"/>
      <c r="G92" s="33">
        <v>1005.41</v>
      </c>
      <c r="H92" s="37"/>
    </row>
    <row r="93" spans="2:8" ht="15.6">
      <c r="B93" s="31">
        <v>6</v>
      </c>
      <c r="C93" s="32" t="s">
        <v>40</v>
      </c>
      <c r="D93" s="33">
        <f t="shared" si="6"/>
        <v>894.43</v>
      </c>
      <c r="E93" s="37"/>
      <c r="F93" s="37"/>
      <c r="G93" s="33">
        <v>894.43</v>
      </c>
      <c r="H93" s="37"/>
    </row>
    <row r="94" spans="2:8" ht="46.8">
      <c r="B94" s="31">
        <v>7</v>
      </c>
      <c r="C94" s="32" t="s">
        <v>41</v>
      </c>
      <c r="D94" s="38">
        <f t="shared" si="6"/>
        <v>882.1</v>
      </c>
      <c r="E94" s="37"/>
      <c r="F94" s="37"/>
      <c r="G94" s="38">
        <v>882.1</v>
      </c>
      <c r="H94" s="37"/>
    </row>
    <row r="95" spans="2:8" ht="31.2">
      <c r="B95" s="31">
        <v>8</v>
      </c>
      <c r="C95" s="32" t="s">
        <v>42</v>
      </c>
      <c r="D95" s="38">
        <f t="shared" si="6"/>
        <v>538.99</v>
      </c>
      <c r="E95" s="37"/>
      <c r="F95" s="37"/>
      <c r="G95" s="38">
        <v>538.99</v>
      </c>
      <c r="H95" s="37"/>
    </row>
    <row r="96" spans="2:8" ht="31.2">
      <c r="B96" s="31">
        <v>9</v>
      </c>
      <c r="C96" s="40" t="s">
        <v>43</v>
      </c>
      <c r="D96" s="38">
        <f t="shared" si="6"/>
        <v>611.41999999999996</v>
      </c>
      <c r="E96" s="37"/>
      <c r="F96" s="37"/>
      <c r="G96" s="41">
        <v>611.41999999999996</v>
      </c>
      <c r="H96" s="37"/>
    </row>
    <row r="97" spans="2:8" ht="15.6">
      <c r="B97" s="31">
        <v>10</v>
      </c>
      <c r="C97" s="32" t="s">
        <v>44</v>
      </c>
      <c r="D97" s="33">
        <f t="shared" si="6"/>
        <v>1003.31</v>
      </c>
      <c r="E97" s="37"/>
      <c r="F97" s="37"/>
      <c r="G97" s="33">
        <v>1003.31</v>
      </c>
      <c r="H97" s="37"/>
    </row>
    <row r="98" spans="2:8" ht="15.6">
      <c r="B98" s="31">
        <v>11</v>
      </c>
      <c r="C98" s="32" t="s">
        <v>45</v>
      </c>
      <c r="D98" s="38">
        <f t="shared" si="6"/>
        <v>572.4</v>
      </c>
      <c r="E98" s="37"/>
      <c r="F98" s="37"/>
      <c r="G98" s="38">
        <v>572.4</v>
      </c>
      <c r="H98" s="37"/>
    </row>
    <row r="99" spans="2:8" ht="31.2">
      <c r="B99" s="31">
        <v>12</v>
      </c>
      <c r="C99" s="32" t="s">
        <v>46</v>
      </c>
      <c r="D99" s="38">
        <f t="shared" si="6"/>
        <v>471.05</v>
      </c>
      <c r="E99" s="37"/>
      <c r="F99" s="37"/>
      <c r="G99" s="38">
        <v>471.05</v>
      </c>
      <c r="H99" s="37"/>
    </row>
    <row r="100" spans="2:8" ht="19.2" customHeight="1">
      <c r="B100" s="31">
        <v>13</v>
      </c>
      <c r="C100" s="32" t="s">
        <v>47</v>
      </c>
      <c r="D100" s="38">
        <f t="shared" si="6"/>
        <v>293</v>
      </c>
      <c r="E100" s="37"/>
      <c r="F100" s="37"/>
      <c r="G100" s="38">
        <v>293</v>
      </c>
      <c r="H100" s="37"/>
    </row>
    <row r="101" spans="2:8" ht="15.6">
      <c r="B101" s="31">
        <v>14</v>
      </c>
      <c r="C101" s="32" t="s">
        <v>48</v>
      </c>
      <c r="D101" s="33">
        <f t="shared" si="6"/>
        <v>1588.84</v>
      </c>
      <c r="E101" s="37"/>
      <c r="F101" s="37"/>
      <c r="G101" s="33">
        <v>1588.84</v>
      </c>
      <c r="H101" s="37"/>
    </row>
    <row r="102" spans="2:8" ht="46.8">
      <c r="B102" s="31">
        <v>15</v>
      </c>
      <c r="C102" s="40" t="s">
        <v>140</v>
      </c>
      <c r="D102" s="33">
        <f t="shared" si="6"/>
        <v>1086.68</v>
      </c>
      <c r="E102" s="37"/>
      <c r="F102" s="37"/>
      <c r="G102" s="33">
        <v>1086.68</v>
      </c>
      <c r="H102" s="37"/>
    </row>
    <row r="103" spans="2:8" ht="55.2" customHeight="1">
      <c r="B103" s="31">
        <v>16</v>
      </c>
      <c r="C103" s="40" t="s">
        <v>148</v>
      </c>
      <c r="D103" s="33">
        <f t="shared" si="6"/>
        <v>736</v>
      </c>
      <c r="E103" s="37"/>
      <c r="F103" s="37"/>
      <c r="G103" s="33">
        <v>736</v>
      </c>
      <c r="H103" s="37"/>
    </row>
    <row r="104" spans="2:8" ht="46.8">
      <c r="B104" s="31">
        <v>17</v>
      </c>
      <c r="C104" s="40" t="s">
        <v>159</v>
      </c>
      <c r="D104" s="33">
        <f t="shared" si="6"/>
        <v>92.659000000000006</v>
      </c>
      <c r="E104" s="37"/>
      <c r="F104" s="37"/>
      <c r="G104" s="33">
        <v>92.659000000000006</v>
      </c>
      <c r="H104" s="37"/>
    </row>
    <row r="105" spans="2:8" ht="46.8">
      <c r="B105" s="31">
        <v>18</v>
      </c>
      <c r="C105" s="40" t="s">
        <v>160</v>
      </c>
      <c r="D105" s="33">
        <f t="shared" si="6"/>
        <v>91.361000000000004</v>
      </c>
      <c r="E105" s="37"/>
      <c r="F105" s="37"/>
      <c r="G105" s="33">
        <v>91.361000000000004</v>
      </c>
      <c r="H105" s="37"/>
    </row>
    <row r="106" spans="2:8" ht="18">
      <c r="B106" s="11"/>
      <c r="C106" s="13" t="s">
        <v>49</v>
      </c>
      <c r="D106" s="55">
        <f>SUM(D88:D105)</f>
        <v>11624.920129999999</v>
      </c>
      <c r="E106" s="55">
        <f t="shared" ref="E106:H106" si="7">SUM(E88:E105)</f>
        <v>0</v>
      </c>
      <c r="F106" s="55">
        <f t="shared" si="7"/>
        <v>0</v>
      </c>
      <c r="G106" s="55">
        <f t="shared" si="7"/>
        <v>11624.920129999999</v>
      </c>
      <c r="H106" s="55">
        <f t="shared" si="7"/>
        <v>0</v>
      </c>
    </row>
    <row r="107" spans="2:8" ht="31.2">
      <c r="B107" s="31">
        <v>1</v>
      </c>
      <c r="C107" s="40" t="s">
        <v>50</v>
      </c>
      <c r="D107" s="33">
        <f>SUM(E107:H107)</f>
        <v>3268.27</v>
      </c>
      <c r="E107" s="37"/>
      <c r="F107" s="37"/>
      <c r="G107" s="41"/>
      <c r="H107" s="33">
        <v>3268.27</v>
      </c>
    </row>
    <row r="108" spans="2:8" ht="18">
      <c r="B108" s="11"/>
      <c r="C108" s="13" t="s">
        <v>90</v>
      </c>
      <c r="D108" s="55">
        <f>SUM(D107)</f>
        <v>3268.27</v>
      </c>
      <c r="E108" s="14">
        <f t="shared" ref="E108:H108" si="8">SUM(E107)</f>
        <v>0</v>
      </c>
      <c r="F108" s="14">
        <f t="shared" si="8"/>
        <v>0</v>
      </c>
      <c r="G108" s="14">
        <f t="shared" si="8"/>
        <v>0</v>
      </c>
      <c r="H108" s="55">
        <f t="shared" si="8"/>
        <v>3268.27</v>
      </c>
    </row>
    <row r="109" spans="2:8" ht="21.6" customHeight="1">
      <c r="B109" s="15"/>
      <c r="C109" s="16" t="s">
        <v>51</v>
      </c>
      <c r="D109" s="25">
        <f>SUM(D106+D107)</f>
        <v>14893.190129999999</v>
      </c>
      <c r="E109" s="17">
        <f t="shared" ref="E109:H109" si="9">SUM(E106+E107)</f>
        <v>0</v>
      </c>
      <c r="F109" s="17">
        <f t="shared" si="9"/>
        <v>0</v>
      </c>
      <c r="G109" s="25">
        <f t="shared" si="9"/>
        <v>11624.920129999999</v>
      </c>
      <c r="H109" s="25">
        <f t="shared" si="9"/>
        <v>3268.27</v>
      </c>
    </row>
    <row r="110" spans="2:8" ht="18">
      <c r="B110" s="63" t="s">
        <v>109</v>
      </c>
      <c r="C110" s="64"/>
      <c r="D110" s="64"/>
      <c r="E110" s="64"/>
      <c r="F110" s="64"/>
      <c r="G110" s="64"/>
      <c r="H110" s="65"/>
    </row>
    <row r="111" spans="2:8" ht="15.6">
      <c r="B111" s="31">
        <v>1</v>
      </c>
      <c r="C111" s="32" t="s">
        <v>52</v>
      </c>
      <c r="D111" s="33">
        <f>SUM(E111:H111)</f>
        <v>499.82499999999999</v>
      </c>
      <c r="E111" s="37"/>
      <c r="F111" s="37"/>
      <c r="G111" s="33">
        <v>499.82499999999999</v>
      </c>
      <c r="H111" s="37"/>
    </row>
    <row r="112" spans="2:8" ht="15.6">
      <c r="B112" s="31">
        <v>2</v>
      </c>
      <c r="C112" s="32" t="s">
        <v>53</v>
      </c>
      <c r="D112" s="33">
        <f t="shared" ref="D112:D118" si="10">SUM(E112:H112)</f>
        <v>217.05</v>
      </c>
      <c r="E112" s="37"/>
      <c r="F112" s="37"/>
      <c r="G112" s="33">
        <v>217.05</v>
      </c>
      <c r="H112" s="37"/>
    </row>
    <row r="113" spans="2:8" ht="46.8">
      <c r="B113" s="31">
        <v>3</v>
      </c>
      <c r="C113" s="32" t="s">
        <v>54</v>
      </c>
      <c r="D113" s="33">
        <f t="shared" si="10"/>
        <v>74.739999999999995</v>
      </c>
      <c r="E113" s="37"/>
      <c r="F113" s="37"/>
      <c r="G113" s="33">
        <v>74.739999999999995</v>
      </c>
      <c r="H113" s="37"/>
    </row>
    <row r="114" spans="2:8" ht="31.2">
      <c r="B114" s="31">
        <v>4</v>
      </c>
      <c r="C114" s="32" t="s">
        <v>55</v>
      </c>
      <c r="D114" s="33">
        <f t="shared" si="10"/>
        <v>467.77</v>
      </c>
      <c r="E114" s="37"/>
      <c r="F114" s="37"/>
      <c r="G114" s="33">
        <v>467.77</v>
      </c>
      <c r="H114" s="37"/>
    </row>
    <row r="115" spans="2:8" ht="46.8">
      <c r="B115" s="31">
        <v>5</v>
      </c>
      <c r="C115" s="32" t="s">
        <v>134</v>
      </c>
      <c r="D115" s="33">
        <f t="shared" si="10"/>
        <v>3144.7</v>
      </c>
      <c r="E115" s="37"/>
      <c r="F115" s="37"/>
      <c r="G115" s="33">
        <v>3144.7</v>
      </c>
      <c r="H115" s="37"/>
    </row>
    <row r="116" spans="2:8" ht="94.8" customHeight="1">
      <c r="B116" s="31">
        <v>6</v>
      </c>
      <c r="C116" s="32" t="s">
        <v>143</v>
      </c>
      <c r="D116" s="33">
        <f t="shared" si="10"/>
        <v>2025.5</v>
      </c>
      <c r="E116" s="37"/>
      <c r="F116" s="37"/>
      <c r="G116" s="33">
        <v>2025.5</v>
      </c>
      <c r="H116" s="37"/>
    </row>
    <row r="117" spans="2:8" ht="62.4">
      <c r="B117" s="31">
        <v>7</v>
      </c>
      <c r="C117" s="32" t="s">
        <v>169</v>
      </c>
      <c r="D117" s="33">
        <f t="shared" si="10"/>
        <v>1229.2</v>
      </c>
      <c r="E117" s="37"/>
      <c r="F117" s="37"/>
      <c r="G117" s="33">
        <v>1229.2</v>
      </c>
      <c r="H117" s="37"/>
    </row>
    <row r="118" spans="2:8" ht="31.2">
      <c r="B118" s="31">
        <v>8</v>
      </c>
      <c r="C118" s="32" t="s">
        <v>170</v>
      </c>
      <c r="D118" s="33">
        <f t="shared" si="10"/>
        <v>650</v>
      </c>
      <c r="E118" s="37"/>
      <c r="F118" s="37"/>
      <c r="G118" s="33">
        <v>650</v>
      </c>
      <c r="H118" s="37"/>
    </row>
    <row r="119" spans="2:8" ht="19.2" customHeight="1">
      <c r="B119" s="1"/>
      <c r="C119" s="18" t="s">
        <v>89</v>
      </c>
      <c r="D119" s="25">
        <f>SUM(D111:D118)</f>
        <v>8308.7849999999999</v>
      </c>
      <c r="E119" s="17">
        <f t="shared" ref="E119:H119" si="11">SUM(E111:E118)</f>
        <v>0</v>
      </c>
      <c r="F119" s="17">
        <f t="shared" si="11"/>
        <v>0</v>
      </c>
      <c r="G119" s="25">
        <f t="shared" si="11"/>
        <v>8308.7849999999999</v>
      </c>
      <c r="H119" s="17">
        <f t="shared" si="11"/>
        <v>0</v>
      </c>
    </row>
    <row r="120" spans="2:8" ht="18">
      <c r="B120" s="63" t="s">
        <v>110</v>
      </c>
      <c r="C120" s="64"/>
      <c r="D120" s="64"/>
      <c r="E120" s="64"/>
      <c r="F120" s="64"/>
      <c r="G120" s="64"/>
      <c r="H120" s="65"/>
    </row>
    <row r="121" spans="2:8" ht="31.2">
      <c r="B121" s="42">
        <v>1</v>
      </c>
      <c r="C121" s="32" t="s">
        <v>135</v>
      </c>
      <c r="D121" s="33">
        <f>SUM(E121:H121)</f>
        <v>297.23</v>
      </c>
      <c r="E121" s="37"/>
      <c r="F121" s="37"/>
      <c r="G121" s="33">
        <v>297.23</v>
      </c>
      <c r="H121" s="33"/>
    </row>
    <row r="122" spans="2:8" ht="31.2">
      <c r="B122" s="31">
        <v>2</v>
      </c>
      <c r="C122" s="32" t="s">
        <v>157</v>
      </c>
      <c r="D122" s="33">
        <f t="shared" ref="D122:D146" si="12">SUM(E122:H122)</f>
        <v>1005.41</v>
      </c>
      <c r="E122" s="37"/>
      <c r="F122" s="37"/>
      <c r="G122" s="33">
        <v>1005.41</v>
      </c>
      <c r="H122" s="37"/>
    </row>
    <row r="123" spans="2:8" ht="15.6">
      <c r="B123" s="31">
        <v>3</v>
      </c>
      <c r="C123" s="32" t="s">
        <v>56</v>
      </c>
      <c r="D123" s="33">
        <f t="shared" si="12"/>
        <v>1592.94</v>
      </c>
      <c r="E123" s="37"/>
      <c r="F123" s="37"/>
      <c r="G123" s="33">
        <v>1592.94</v>
      </c>
      <c r="H123" s="37"/>
    </row>
    <row r="124" spans="2:8" ht="46.8">
      <c r="B124" s="31">
        <v>4</v>
      </c>
      <c r="C124" s="32" t="s">
        <v>57</v>
      </c>
      <c r="D124" s="33">
        <f t="shared" si="12"/>
        <v>166.45</v>
      </c>
      <c r="E124" s="37"/>
      <c r="F124" s="37"/>
      <c r="G124" s="33">
        <v>166.45</v>
      </c>
      <c r="H124" s="37"/>
    </row>
    <row r="125" spans="2:8" ht="31.2">
      <c r="B125" s="31">
        <v>5</v>
      </c>
      <c r="C125" s="32" t="s">
        <v>85</v>
      </c>
      <c r="D125" s="33">
        <f t="shared" si="12"/>
        <v>1350</v>
      </c>
      <c r="E125" s="37"/>
      <c r="F125" s="37"/>
      <c r="G125" s="33">
        <v>1350</v>
      </c>
      <c r="H125" s="37"/>
    </row>
    <row r="126" spans="2:8" ht="31.2">
      <c r="B126" s="31">
        <v>6</v>
      </c>
      <c r="C126" s="32" t="s">
        <v>58</v>
      </c>
      <c r="D126" s="33">
        <f t="shared" si="12"/>
        <v>681.88</v>
      </c>
      <c r="E126" s="37"/>
      <c r="F126" s="37"/>
      <c r="G126" s="33">
        <v>681.88</v>
      </c>
      <c r="H126" s="37"/>
    </row>
    <row r="127" spans="2:8" ht="31.2">
      <c r="B127" s="31">
        <v>7</v>
      </c>
      <c r="C127" s="32" t="s">
        <v>59</v>
      </c>
      <c r="D127" s="33">
        <f t="shared" si="12"/>
        <v>1700.85</v>
      </c>
      <c r="E127" s="37"/>
      <c r="F127" s="37"/>
      <c r="G127" s="33">
        <v>1700.85</v>
      </c>
      <c r="H127" s="37"/>
    </row>
    <row r="128" spans="2:8" ht="15.6">
      <c r="B128" s="31">
        <v>8</v>
      </c>
      <c r="C128" s="32" t="s">
        <v>60</v>
      </c>
      <c r="D128" s="33">
        <f t="shared" si="12"/>
        <v>1510.56</v>
      </c>
      <c r="E128" s="37"/>
      <c r="F128" s="37"/>
      <c r="G128" s="33">
        <v>1510.56</v>
      </c>
      <c r="H128" s="37"/>
    </row>
    <row r="129" spans="2:8" ht="31.2">
      <c r="B129" s="31">
        <v>9</v>
      </c>
      <c r="C129" s="32" t="s">
        <v>61</v>
      </c>
      <c r="D129" s="33">
        <f t="shared" si="12"/>
        <v>188.73</v>
      </c>
      <c r="E129" s="37"/>
      <c r="F129" s="37"/>
      <c r="G129" s="33">
        <v>188.73</v>
      </c>
      <c r="H129" s="37"/>
    </row>
    <row r="130" spans="2:8" ht="15.6">
      <c r="B130" s="31">
        <v>10</v>
      </c>
      <c r="C130" s="32" t="s">
        <v>102</v>
      </c>
      <c r="D130" s="33">
        <f t="shared" si="12"/>
        <v>436.26</v>
      </c>
      <c r="E130" s="37"/>
      <c r="F130" s="37"/>
      <c r="G130" s="33">
        <v>436.26</v>
      </c>
      <c r="H130" s="37"/>
    </row>
    <row r="131" spans="2:8" ht="31.2">
      <c r="B131" s="31">
        <v>11</v>
      </c>
      <c r="C131" s="32" t="s">
        <v>62</v>
      </c>
      <c r="D131" s="33">
        <f t="shared" si="12"/>
        <v>543</v>
      </c>
      <c r="E131" s="37"/>
      <c r="F131" s="37"/>
      <c r="G131" s="33">
        <v>543</v>
      </c>
      <c r="H131" s="37"/>
    </row>
    <row r="132" spans="2:8" ht="31.2">
      <c r="B132" s="31">
        <v>12</v>
      </c>
      <c r="C132" s="32" t="s">
        <v>63</v>
      </c>
      <c r="D132" s="33">
        <f t="shared" si="12"/>
        <v>444.56400000000002</v>
      </c>
      <c r="E132" s="37"/>
      <c r="F132" s="37"/>
      <c r="G132" s="33">
        <v>444.56400000000002</v>
      </c>
      <c r="H132" s="37"/>
    </row>
    <row r="133" spans="2:8" ht="46.8">
      <c r="B133" s="31">
        <v>13</v>
      </c>
      <c r="C133" s="40" t="s">
        <v>95</v>
      </c>
      <c r="D133" s="33">
        <f t="shared" si="12"/>
        <v>1830.43</v>
      </c>
      <c r="E133" s="37"/>
      <c r="F133" s="37"/>
      <c r="G133" s="33">
        <v>1830.43</v>
      </c>
      <c r="H133" s="37"/>
    </row>
    <row r="134" spans="2:8" ht="31.2">
      <c r="B134" s="31">
        <v>14</v>
      </c>
      <c r="C134" s="40" t="s">
        <v>103</v>
      </c>
      <c r="D134" s="33">
        <f t="shared" si="12"/>
        <v>1475.37</v>
      </c>
      <c r="E134" s="37"/>
      <c r="F134" s="37"/>
      <c r="G134" s="33">
        <v>1475.37</v>
      </c>
      <c r="H134" s="37"/>
    </row>
    <row r="135" spans="2:8" ht="46.8">
      <c r="B135" s="31">
        <v>15</v>
      </c>
      <c r="C135" s="40" t="s">
        <v>115</v>
      </c>
      <c r="D135" s="33">
        <f t="shared" si="12"/>
        <v>1193.5039999999999</v>
      </c>
      <c r="E135" s="37"/>
      <c r="F135" s="37"/>
      <c r="G135" s="33">
        <v>1193.5039999999999</v>
      </c>
      <c r="H135" s="37"/>
    </row>
    <row r="136" spans="2:8" ht="31.2">
      <c r="B136" s="31">
        <v>16</v>
      </c>
      <c r="C136" s="32" t="s">
        <v>64</v>
      </c>
      <c r="D136" s="33">
        <f t="shared" si="12"/>
        <v>1533.93</v>
      </c>
      <c r="E136" s="37"/>
      <c r="F136" s="37"/>
      <c r="G136" s="33">
        <v>1533.93</v>
      </c>
      <c r="H136" s="37"/>
    </row>
    <row r="137" spans="2:8" ht="31.2">
      <c r="B137" s="31">
        <v>17</v>
      </c>
      <c r="C137" s="32" t="s">
        <v>65</v>
      </c>
      <c r="D137" s="33">
        <f t="shared" si="12"/>
        <v>1018.6332</v>
      </c>
      <c r="E137" s="37"/>
      <c r="F137" s="37"/>
      <c r="G137" s="33">
        <v>1018.6332</v>
      </c>
      <c r="H137" s="37"/>
    </row>
    <row r="138" spans="2:8" ht="31.2">
      <c r="B138" s="31">
        <v>18</v>
      </c>
      <c r="C138" s="43" t="s">
        <v>66</v>
      </c>
      <c r="D138" s="33">
        <f t="shared" si="12"/>
        <v>1540.5</v>
      </c>
      <c r="E138" s="37"/>
      <c r="F138" s="37"/>
      <c r="G138" s="33">
        <v>1540.5</v>
      </c>
      <c r="H138" s="37"/>
    </row>
    <row r="139" spans="2:8" ht="31.2">
      <c r="B139" s="31">
        <v>19</v>
      </c>
      <c r="C139" s="32" t="s">
        <v>67</v>
      </c>
      <c r="D139" s="33">
        <f t="shared" si="12"/>
        <v>520.55999999999995</v>
      </c>
      <c r="E139" s="37"/>
      <c r="F139" s="37"/>
      <c r="G139" s="33">
        <v>520.55999999999995</v>
      </c>
      <c r="H139" s="37"/>
    </row>
    <row r="140" spans="2:8" ht="46.8">
      <c r="B140" s="31">
        <v>20</v>
      </c>
      <c r="C140" s="32" t="s">
        <v>68</v>
      </c>
      <c r="D140" s="33">
        <f t="shared" si="12"/>
        <v>1119.8900000000001</v>
      </c>
      <c r="E140" s="37"/>
      <c r="F140" s="37"/>
      <c r="G140" s="33">
        <v>1119.8900000000001</v>
      </c>
      <c r="H140" s="37"/>
    </row>
    <row r="141" spans="2:8" ht="31.2">
      <c r="B141" s="31">
        <v>21</v>
      </c>
      <c r="C141" s="40" t="s">
        <v>69</v>
      </c>
      <c r="D141" s="33">
        <f t="shared" si="12"/>
        <v>966.18</v>
      </c>
      <c r="E141" s="37"/>
      <c r="F141" s="37"/>
      <c r="G141" s="33">
        <v>966.18</v>
      </c>
      <c r="H141" s="37"/>
    </row>
    <row r="142" spans="2:8" ht="31.2">
      <c r="B142" s="31">
        <v>22</v>
      </c>
      <c r="C142" s="32" t="s">
        <v>70</v>
      </c>
      <c r="D142" s="33">
        <f t="shared" si="12"/>
        <v>386.31</v>
      </c>
      <c r="E142" s="37"/>
      <c r="F142" s="37"/>
      <c r="G142" s="33">
        <v>386.31</v>
      </c>
      <c r="H142" s="37"/>
    </row>
    <row r="143" spans="2:8" ht="62.4">
      <c r="B143" s="31">
        <v>23</v>
      </c>
      <c r="C143" s="32" t="s">
        <v>144</v>
      </c>
      <c r="D143" s="33">
        <f t="shared" si="12"/>
        <v>700</v>
      </c>
      <c r="E143" s="37"/>
      <c r="F143" s="37"/>
      <c r="G143" s="33">
        <v>700</v>
      </c>
      <c r="H143" s="37"/>
    </row>
    <row r="144" spans="2:8" ht="46.8">
      <c r="B144" s="31">
        <v>24</v>
      </c>
      <c r="C144" s="32" t="s">
        <v>168</v>
      </c>
      <c r="D144" s="33">
        <f t="shared" si="12"/>
        <v>2199.29</v>
      </c>
      <c r="E144" s="37"/>
      <c r="F144" s="37"/>
      <c r="G144" s="33">
        <v>2199.29</v>
      </c>
      <c r="H144" s="37"/>
    </row>
    <row r="145" spans="2:8" ht="153" customHeight="1">
      <c r="B145" s="31">
        <v>25</v>
      </c>
      <c r="C145" s="32" t="s">
        <v>171</v>
      </c>
      <c r="D145" s="33">
        <f t="shared" si="12"/>
        <v>171.29</v>
      </c>
      <c r="E145" s="37"/>
      <c r="F145" s="37"/>
      <c r="G145" s="33">
        <f>165.29+6</f>
        <v>171.29</v>
      </c>
      <c r="H145" s="37"/>
    </row>
    <row r="146" spans="2:8" ht="62.4">
      <c r="B146" s="31">
        <v>26</v>
      </c>
      <c r="C146" s="32" t="s">
        <v>136</v>
      </c>
      <c r="D146" s="33">
        <f t="shared" si="12"/>
        <v>234.99</v>
      </c>
      <c r="E146" s="37"/>
      <c r="F146" s="37"/>
      <c r="G146" s="33">
        <v>234.99</v>
      </c>
      <c r="H146" s="37"/>
    </row>
    <row r="147" spans="2:8" ht="17.399999999999999">
      <c r="B147" s="11"/>
      <c r="C147" s="12" t="s">
        <v>49</v>
      </c>
      <c r="D147" s="26">
        <f>SUM(D121:D146)</f>
        <v>24808.751200000006</v>
      </c>
      <c r="E147" s="26">
        <f>SUM(E121:E146)</f>
        <v>0</v>
      </c>
      <c r="F147" s="26">
        <f>SUM(F121:F146)</f>
        <v>0</v>
      </c>
      <c r="G147" s="26">
        <f>SUM(G121:G146)</f>
        <v>24808.751200000006</v>
      </c>
      <c r="H147" s="26">
        <f>SUM(H121:H146)</f>
        <v>0</v>
      </c>
    </row>
    <row r="148" spans="2:8" ht="31.2">
      <c r="B148" s="31">
        <v>1</v>
      </c>
      <c r="C148" s="32" t="s">
        <v>156</v>
      </c>
      <c r="D148" s="33">
        <f>SUM(E148:H148)</f>
        <v>9655.3799999999992</v>
      </c>
      <c r="E148" s="37"/>
      <c r="F148" s="37"/>
      <c r="G148" s="33">
        <v>9655.3799999999992</v>
      </c>
      <c r="H148" s="37"/>
    </row>
    <row r="149" spans="2:8" ht="31.2">
      <c r="B149" s="31">
        <v>2</v>
      </c>
      <c r="C149" s="32" t="s">
        <v>155</v>
      </c>
      <c r="D149" s="33">
        <f t="shared" ref="D149:D152" si="13">SUM(E149:H149)</f>
        <v>2978.96</v>
      </c>
      <c r="E149" s="37"/>
      <c r="F149" s="37"/>
      <c r="G149" s="33"/>
      <c r="H149" s="33">
        <v>2978.96</v>
      </c>
    </row>
    <row r="150" spans="2:8" ht="31.2">
      <c r="B150" s="31">
        <v>3</v>
      </c>
      <c r="C150" s="32" t="s">
        <v>154</v>
      </c>
      <c r="D150" s="33">
        <f t="shared" si="13"/>
        <v>2165.6089400000001</v>
      </c>
      <c r="E150" s="37"/>
      <c r="F150" s="37"/>
      <c r="G150" s="33"/>
      <c r="H150" s="33">
        <v>2165.6089400000001</v>
      </c>
    </row>
    <row r="151" spans="2:8" ht="15.6">
      <c r="B151" s="31">
        <v>4</v>
      </c>
      <c r="C151" s="32" t="s">
        <v>173</v>
      </c>
      <c r="D151" s="33">
        <f t="shared" si="13"/>
        <v>1242.0070000000001</v>
      </c>
      <c r="E151" s="37"/>
      <c r="F151" s="37"/>
      <c r="G151" s="33"/>
      <c r="H151" s="33">
        <v>1242.0070000000001</v>
      </c>
    </row>
    <row r="152" spans="2:8" ht="34.200000000000003" customHeight="1">
      <c r="B152" s="31">
        <v>5</v>
      </c>
      <c r="C152" s="32" t="s">
        <v>153</v>
      </c>
      <c r="D152" s="33">
        <f t="shared" si="13"/>
        <v>2442.4443000000001</v>
      </c>
      <c r="E152" s="37"/>
      <c r="F152" s="37"/>
      <c r="G152" s="33"/>
      <c r="H152" s="33">
        <v>2442.4443000000001</v>
      </c>
    </row>
    <row r="153" spans="2:8" ht="17.399999999999999">
      <c r="B153" s="11"/>
      <c r="C153" s="12" t="s">
        <v>88</v>
      </c>
      <c r="D153" s="26">
        <f>SUM(D148:D152)</f>
        <v>18484.400239999999</v>
      </c>
      <c r="E153" s="19">
        <f t="shared" ref="E153:G153" si="14">SUM(E148:E152)</f>
        <v>0</v>
      </c>
      <c r="F153" s="19">
        <f t="shared" si="14"/>
        <v>0</v>
      </c>
      <c r="G153" s="26">
        <f t="shared" si="14"/>
        <v>9655.3799999999992</v>
      </c>
      <c r="H153" s="26">
        <f>SUM(H148:H152)</f>
        <v>8829.0202400000016</v>
      </c>
    </row>
    <row r="154" spans="2:8" ht="19.8" customHeight="1">
      <c r="B154" s="15"/>
      <c r="C154" s="18" t="s">
        <v>71</v>
      </c>
      <c r="D154" s="27">
        <f>SUM(D147+D153)</f>
        <v>43293.151440000001</v>
      </c>
      <c r="E154" s="27">
        <f>SUM(E147+E153)</f>
        <v>0</v>
      </c>
      <c r="F154" s="27">
        <f>SUM(F147+F153)</f>
        <v>0</v>
      </c>
      <c r="G154" s="27">
        <f>SUM(G147+G153)</f>
        <v>34464.131200000003</v>
      </c>
      <c r="H154" s="27">
        <f>SUM(H147+H153)</f>
        <v>8829.0202400000016</v>
      </c>
    </row>
    <row r="155" spans="2:8" ht="19.8" customHeight="1">
      <c r="B155" s="63" t="s">
        <v>111</v>
      </c>
      <c r="C155" s="64"/>
      <c r="D155" s="64"/>
      <c r="E155" s="64"/>
      <c r="F155" s="64"/>
      <c r="G155" s="64"/>
      <c r="H155" s="65"/>
    </row>
    <row r="156" spans="2:8" ht="31.2">
      <c r="B156" s="31">
        <v>1</v>
      </c>
      <c r="C156" s="32" t="s">
        <v>145</v>
      </c>
      <c r="D156" s="56">
        <f t="shared" ref="D156:D165" si="15">SUM(E156:H156)</f>
        <v>1005.41</v>
      </c>
      <c r="E156" s="37"/>
      <c r="F156" s="37"/>
      <c r="G156" s="56">
        <v>1005.41</v>
      </c>
      <c r="H156" s="37"/>
    </row>
    <row r="157" spans="2:8" ht="31.2">
      <c r="B157" s="31">
        <v>2</v>
      </c>
      <c r="C157" s="32" t="s">
        <v>72</v>
      </c>
      <c r="D157" s="56">
        <f t="shared" si="15"/>
        <v>1986.45</v>
      </c>
      <c r="E157" s="37"/>
      <c r="F157" s="37"/>
      <c r="G157" s="56">
        <v>1986.45</v>
      </c>
      <c r="H157" s="37"/>
    </row>
    <row r="158" spans="2:8" ht="31.2">
      <c r="B158" s="31">
        <v>3</v>
      </c>
      <c r="C158" s="32" t="s">
        <v>73</v>
      </c>
      <c r="D158" s="44">
        <f t="shared" si="15"/>
        <v>628.16999999999996</v>
      </c>
      <c r="E158" s="37"/>
      <c r="F158" s="37"/>
      <c r="G158" s="45">
        <v>628.16999999999996</v>
      </c>
      <c r="H158" s="37"/>
    </row>
    <row r="159" spans="2:8" ht="31.2">
      <c r="B159" s="31">
        <v>4</v>
      </c>
      <c r="C159" s="40" t="s">
        <v>74</v>
      </c>
      <c r="D159" s="56">
        <f t="shared" si="15"/>
        <v>1265.75</v>
      </c>
      <c r="E159" s="37"/>
      <c r="F159" s="37"/>
      <c r="G159" s="56">
        <v>1265.75</v>
      </c>
      <c r="H159" s="37"/>
    </row>
    <row r="160" spans="2:8" ht="31.2">
      <c r="B160" s="31">
        <v>5</v>
      </c>
      <c r="C160" s="32" t="s">
        <v>116</v>
      </c>
      <c r="D160" s="44">
        <f t="shared" si="15"/>
        <v>830.92</v>
      </c>
      <c r="E160" s="37"/>
      <c r="F160" s="37"/>
      <c r="G160" s="44">
        <v>830.92</v>
      </c>
      <c r="H160" s="37"/>
    </row>
    <row r="161" spans="2:8" ht="31.2">
      <c r="B161" s="31">
        <v>6</v>
      </c>
      <c r="C161" s="32" t="s">
        <v>75</v>
      </c>
      <c r="D161" s="44">
        <f t="shared" si="15"/>
        <v>211.8</v>
      </c>
      <c r="E161" s="37"/>
      <c r="F161" s="37"/>
      <c r="G161" s="44">
        <v>211.8</v>
      </c>
      <c r="H161" s="37"/>
    </row>
    <row r="162" spans="2:8" ht="31.2">
      <c r="B162" s="31">
        <v>7</v>
      </c>
      <c r="C162" s="32" t="s">
        <v>76</v>
      </c>
      <c r="D162" s="44">
        <f t="shared" si="15"/>
        <v>130.07</v>
      </c>
      <c r="E162" s="37"/>
      <c r="F162" s="37"/>
      <c r="G162" s="44">
        <v>130.07</v>
      </c>
      <c r="H162" s="37"/>
    </row>
    <row r="163" spans="2:8" ht="31.2">
      <c r="B163" s="31">
        <v>8</v>
      </c>
      <c r="C163" s="32" t="s">
        <v>77</v>
      </c>
      <c r="D163" s="56">
        <f t="shared" si="15"/>
        <v>1388.5</v>
      </c>
      <c r="E163" s="37"/>
      <c r="F163" s="37"/>
      <c r="G163" s="56">
        <v>1388.5</v>
      </c>
      <c r="H163" s="37"/>
    </row>
    <row r="164" spans="2:8" ht="46.8">
      <c r="B164" s="31">
        <v>9</v>
      </c>
      <c r="C164" s="32" t="s">
        <v>137</v>
      </c>
      <c r="D164" s="44">
        <f t="shared" si="15"/>
        <v>504.94</v>
      </c>
      <c r="E164" s="37"/>
      <c r="F164" s="37"/>
      <c r="G164" s="44">
        <v>504.94</v>
      </c>
      <c r="H164" s="37"/>
    </row>
    <row r="165" spans="2:8" ht="31.2">
      <c r="B165" s="31">
        <v>10</v>
      </c>
      <c r="C165" s="32" t="s">
        <v>96</v>
      </c>
      <c r="D165" s="56">
        <f t="shared" si="15"/>
        <v>1811.78</v>
      </c>
      <c r="E165" s="37"/>
      <c r="F165" s="37"/>
      <c r="G165" s="56">
        <v>1811.78</v>
      </c>
      <c r="H165" s="37"/>
    </row>
    <row r="166" spans="2:8" ht="16.8" customHeight="1">
      <c r="B166" s="11"/>
      <c r="C166" s="12" t="s">
        <v>49</v>
      </c>
      <c r="D166" s="20">
        <f>SUM(D156:D165)</f>
        <v>9763.7900000000009</v>
      </c>
      <c r="E166" s="20">
        <f>SUM(E156:E165)</f>
        <v>0</v>
      </c>
      <c r="F166" s="20">
        <f>SUM(F156:F165)</f>
        <v>0</v>
      </c>
      <c r="G166" s="20">
        <f>SUM(G156:G165)</f>
        <v>9763.7900000000009</v>
      </c>
      <c r="H166" s="20">
        <f>SUM(H156:H165)</f>
        <v>0</v>
      </c>
    </row>
    <row r="167" spans="2:8" ht="31.2">
      <c r="B167" s="31">
        <v>1</v>
      </c>
      <c r="C167" s="32" t="s">
        <v>78</v>
      </c>
      <c r="D167" s="56">
        <f>SUM(E167:H167)</f>
        <v>1322.75</v>
      </c>
      <c r="E167" s="37"/>
      <c r="F167" s="37"/>
      <c r="G167" s="56">
        <v>1322.75</v>
      </c>
      <c r="H167" s="37"/>
    </row>
    <row r="168" spans="2:8" ht="17.399999999999999">
      <c r="B168" s="11"/>
      <c r="C168" s="12" t="s">
        <v>87</v>
      </c>
      <c r="D168" s="20">
        <f>SUM(D167)</f>
        <v>1322.75</v>
      </c>
      <c r="E168" s="20">
        <f t="shared" ref="E168:H168" si="16">SUM(E167)</f>
        <v>0</v>
      </c>
      <c r="F168" s="20">
        <f t="shared" si="16"/>
        <v>0</v>
      </c>
      <c r="G168" s="20">
        <f t="shared" si="16"/>
        <v>1322.75</v>
      </c>
      <c r="H168" s="20">
        <f t="shared" si="16"/>
        <v>0</v>
      </c>
    </row>
    <row r="169" spans="2:8" ht="21" customHeight="1">
      <c r="B169" s="21"/>
      <c r="C169" s="22" t="s">
        <v>79</v>
      </c>
      <c r="D169" s="23">
        <f>SUM(D166+D168)</f>
        <v>11086.54</v>
      </c>
      <c r="E169" s="23">
        <f t="shared" ref="E169:H169" si="17">SUM(E166+E168)</f>
        <v>0</v>
      </c>
      <c r="F169" s="23">
        <f t="shared" si="17"/>
        <v>0</v>
      </c>
      <c r="G169" s="23">
        <f t="shared" si="17"/>
        <v>11086.54</v>
      </c>
      <c r="H169" s="23">
        <f t="shared" si="17"/>
        <v>0</v>
      </c>
    </row>
    <row r="170" spans="2:8" ht="44.4" customHeight="1">
      <c r="B170" s="21"/>
      <c r="C170" s="22" t="s">
        <v>167</v>
      </c>
      <c r="D170" s="23">
        <f>D17+D86+D109+D119+D154+D169</f>
        <v>160143.67375000005</v>
      </c>
      <c r="E170" s="23">
        <f>E17+E86+E109+E119+E154+E169</f>
        <v>0</v>
      </c>
      <c r="F170" s="23">
        <f>F17+F86+F109+F119+F154+F169</f>
        <v>7696.52</v>
      </c>
      <c r="G170" s="23">
        <f>G17+G86+G109+G119+G154+G169</f>
        <v>140349.86351000002</v>
      </c>
      <c r="H170" s="23">
        <f>H17+H86+H109+H119+H154+H169</f>
        <v>12097.290240000002</v>
      </c>
    </row>
    <row r="171" spans="2:8" ht="34.799999999999997" customHeight="1">
      <c r="B171" s="50"/>
      <c r="C171" s="57" t="s">
        <v>114</v>
      </c>
      <c r="D171" s="58"/>
      <c r="E171" s="58"/>
      <c r="F171" s="58"/>
      <c r="G171" s="58"/>
      <c r="H171" s="59"/>
    </row>
    <row r="172" spans="2:8" ht="86.4" customHeight="1">
      <c r="B172" s="52">
        <v>1</v>
      </c>
      <c r="C172" s="43" t="s">
        <v>165</v>
      </c>
      <c r="D172" s="53">
        <f>SUM(E172:H172)</f>
        <v>1723.73</v>
      </c>
      <c r="E172" s="51"/>
      <c r="F172" s="51"/>
      <c r="G172" s="53">
        <v>1723.73</v>
      </c>
      <c r="H172" s="51"/>
    </row>
    <row r="173" spans="2:8" ht="18" customHeight="1">
      <c r="B173" s="50"/>
      <c r="C173" s="22" t="s">
        <v>100</v>
      </c>
      <c r="D173" s="23">
        <f>SUM(D172)</f>
        <v>1723.73</v>
      </c>
      <c r="E173" s="23">
        <f t="shared" ref="E173:H173" si="18">SUM(E172)</f>
        <v>0</v>
      </c>
      <c r="F173" s="23">
        <f t="shared" si="18"/>
        <v>0</v>
      </c>
      <c r="G173" s="23">
        <f t="shared" si="18"/>
        <v>1723.73</v>
      </c>
      <c r="H173" s="23">
        <f t="shared" si="18"/>
        <v>0</v>
      </c>
    </row>
    <row r="174" spans="2:8" ht="30.6" customHeight="1">
      <c r="B174" s="50"/>
      <c r="C174" s="57" t="s">
        <v>119</v>
      </c>
      <c r="D174" s="58"/>
      <c r="E174" s="58"/>
      <c r="F174" s="58"/>
      <c r="G174" s="58"/>
      <c r="H174" s="59"/>
    </row>
    <row r="175" spans="2:8" ht="22.8" customHeight="1">
      <c r="B175" s="50">
        <v>1</v>
      </c>
      <c r="C175" s="43" t="s">
        <v>120</v>
      </c>
      <c r="D175" s="53">
        <f>SUM(E175:H175)</f>
        <v>500.00009</v>
      </c>
      <c r="E175" s="51"/>
      <c r="F175" s="51"/>
      <c r="G175" s="53">
        <f>300.77809+199.222</f>
        <v>500.00009</v>
      </c>
      <c r="H175" s="51"/>
    </row>
    <row r="176" spans="2:8" ht="22.2" customHeight="1">
      <c r="B176" s="50"/>
      <c r="C176" s="22" t="s">
        <v>121</v>
      </c>
      <c r="D176" s="23">
        <f>SUM(D175)</f>
        <v>500.00009</v>
      </c>
      <c r="E176" s="23">
        <f t="shared" ref="E176:H176" si="19">SUM(E175)</f>
        <v>0</v>
      </c>
      <c r="F176" s="23">
        <f t="shared" si="19"/>
        <v>0</v>
      </c>
      <c r="G176" s="23">
        <f t="shared" si="19"/>
        <v>500.00009</v>
      </c>
      <c r="H176" s="23">
        <f t="shared" si="19"/>
        <v>0</v>
      </c>
    </row>
    <row r="177" spans="2:8" ht="36.6" customHeight="1">
      <c r="B177" s="1"/>
      <c r="C177" s="46" t="s">
        <v>86</v>
      </c>
      <c r="D177" s="54">
        <f>D17+D86+D109+D119+D154+D169+D173+D176</f>
        <v>162367.40384000004</v>
      </c>
      <c r="E177" s="54">
        <f>E17+E86+E109+E119+E154+E169+E173+E176</f>
        <v>0</v>
      </c>
      <c r="F177" s="54">
        <f>F17+F86+F109+F119+F154+F169+F173+F176</f>
        <v>7696.52</v>
      </c>
      <c r="G177" s="54">
        <f>G17+G86+G109+G119+G154+G169+G173+G176</f>
        <v>142573.59360000002</v>
      </c>
      <c r="H177" s="54">
        <f>H17+H86+H109+H119+H154+H169+H173+H176</f>
        <v>12097.290240000002</v>
      </c>
    </row>
    <row r="178" spans="2:8" hidden="1">
      <c r="C178" s="28" t="s">
        <v>81</v>
      </c>
      <c r="D178" s="29">
        <f>D85+D108+D153+D168</f>
        <v>39518.418239999999</v>
      </c>
      <c r="E178" s="29">
        <f>E85+E108+E153+E168</f>
        <v>0</v>
      </c>
      <c r="F178" s="29">
        <f>F85+F108+F153+F168</f>
        <v>0</v>
      </c>
      <c r="G178" s="29">
        <f>G85+G108+G153+G168</f>
        <v>27421.127999999997</v>
      </c>
      <c r="H178" s="29">
        <f>H85+H108+H153+H168</f>
        <v>12097.290240000002</v>
      </c>
    </row>
    <row r="179" spans="2:8" hidden="1">
      <c r="C179" s="28"/>
      <c r="D179" s="30"/>
      <c r="E179" s="30"/>
      <c r="F179" s="30"/>
      <c r="G179" s="1"/>
      <c r="H179" s="1"/>
    </row>
    <row r="180" spans="2:8" hidden="1">
      <c r="C180" s="28" t="s">
        <v>82</v>
      </c>
      <c r="D180" s="29">
        <f>D167+D152+D150+D149+D148+D107</f>
        <v>21833.413239999998</v>
      </c>
      <c r="E180" s="29">
        <f>E167+E152+E150+E149+E148+E107</f>
        <v>0</v>
      </c>
      <c r="F180" s="29">
        <f>F167+F152+F150+F149+F148+F107</f>
        <v>0</v>
      </c>
      <c r="G180" s="29">
        <f>G167+G152+G150+G149+G148+G107</f>
        <v>10978.13</v>
      </c>
      <c r="H180" s="29">
        <f>H167+H152+H150+H149+H148+H107</f>
        <v>10855.283240000001</v>
      </c>
    </row>
    <row r="181" spans="2:8" hidden="1">
      <c r="C181" s="28" t="s">
        <v>83</v>
      </c>
      <c r="D181" s="30">
        <f>4811.1+13000</f>
        <v>17811.099999999999</v>
      </c>
      <c r="E181" s="30"/>
      <c r="F181" s="30"/>
      <c r="G181" s="2">
        <f>G85</f>
        <v>16442.998</v>
      </c>
      <c r="H181" s="1"/>
    </row>
  </sheetData>
  <mergeCells count="23">
    <mergeCell ref="A8:A14"/>
    <mergeCell ref="C171:H171"/>
    <mergeCell ref="E1:H2"/>
    <mergeCell ref="E3:H3"/>
    <mergeCell ref="C14:H14"/>
    <mergeCell ref="B18:H18"/>
    <mergeCell ref="B5:H5"/>
    <mergeCell ref="F8:F12"/>
    <mergeCell ref="E8:E12"/>
    <mergeCell ref="B6:H6"/>
    <mergeCell ref="B7:H7"/>
    <mergeCell ref="B8:B12"/>
    <mergeCell ref="C8:C12"/>
    <mergeCell ref="D8:D12"/>
    <mergeCell ref="G8:G12"/>
    <mergeCell ref="H8:H12"/>
    <mergeCell ref="C174:H174"/>
    <mergeCell ref="C15:H15"/>
    <mergeCell ref="B155:H155"/>
    <mergeCell ref="B120:H120"/>
    <mergeCell ref="B110:H110"/>
    <mergeCell ref="B87:H87"/>
    <mergeCell ref="B74:H74"/>
  </mergeCells>
  <pageMargins left="0.31496062992125984" right="0.31496062992125984" top="0.27559055118110237" bottom="0.27559055118110237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5" sqref="E25:E26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Постановление АИП 2018</vt:lpstr>
      <vt:lpstr>Лист1</vt:lpstr>
      <vt:lpstr>'Постановление АИП 2018'!Заголовки_для_печати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2019-07-18T14:14:48Z</cp:lastPrinted>
  <dcterms:created xsi:type="dcterms:W3CDTF">2018-02-01T13:06:50Z</dcterms:created>
  <dcterms:modified xsi:type="dcterms:W3CDTF">2019-07-18T14:54:49Z</dcterms:modified>
</cp:coreProperties>
</file>